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SDC5FILE01\Dossiers Projet\PROJET_EP\100-Middle Office EP\CONTROLE DES VR\"/>
    </mc:Choice>
  </mc:AlternateContent>
  <xr:revisionPtr revIDLastSave="0" documentId="8_{344952AB-1614-4F12-B686-3C79D59C1C0E}" xr6:coauthVersionLast="47" xr6:coauthVersionMax="47" xr10:uidLastSave="{00000000-0000-0000-0000-000000000000}"/>
  <bookViews>
    <workbookView xWindow="-15450" yWindow="-16320" windowWidth="29040" windowHeight="15720" xr2:uid="{AA94729B-536F-45C8-9E8D-AAE896F4F722}"/>
  </bookViews>
  <sheets>
    <sheet name="JIRA 2025-07-28T10_19_02+0200 c" sheetId="1" r:id="rId1"/>
    <sheet name="JIRA AVEC PREUVE" sheetId="2" r:id="rId2"/>
    <sheet name="SYNTHSESE" sheetId="20" r:id="rId3"/>
    <sheet name="DIVERS 0,60" sheetId="12" r:id="rId4"/>
    <sheet name="DIVERS 0,75" sheetId="13" r:id="rId5"/>
    <sheet name="DIVERS 0,85" sheetId="11" r:id="rId6"/>
    <sheet name="DIVERS 1,0" sheetId="18" r:id="rId7"/>
    <sheet name="DIVERS 1,10" sheetId="14" r:id="rId8"/>
    <sheet name="DIVERS 2,10" sheetId="17" r:id="rId9"/>
    <sheet name="DIVERS 2,35" sheetId="15" r:id="rId10"/>
    <sheet name="DIVERS 2,60" sheetId="19" r:id="rId11"/>
    <sheet name="KIABI" sheetId="16" r:id="rId12"/>
    <sheet name="OF" sheetId="8" r:id="rId13"/>
    <sheet name="MDF" sheetId="7" r:id="rId14"/>
    <sheet name="CGR" sheetId="6" r:id="rId15"/>
    <sheet name="RENT A CAR" sheetId="4" r:id="rId16"/>
    <sheet name="DISPAY" sheetId="5" r:id="rId17"/>
  </sheets>
  <definedNames>
    <definedName name="_xlnm._FilterDatabase" localSheetId="0" hidden="1">'JIRA 2025-07-28T10_19_02+0200 c'!$A$1:$AE$437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6" i="8" l="1"/>
  <c r="D74" i="20"/>
  <c r="B74" i="20"/>
  <c r="G562" i="12"/>
  <c r="AE529" i="12"/>
  <c r="Y529" i="12"/>
  <c r="G391" i="11"/>
  <c r="AE353" i="11"/>
  <c r="Y353" i="11"/>
  <c r="G70" i="17"/>
  <c r="G71" i="14"/>
  <c r="AE495" i="12"/>
  <c r="AD495" i="12" s="1"/>
  <c r="Y495" i="12"/>
  <c r="AE459" i="12"/>
  <c r="Y459" i="12"/>
  <c r="AE1" i="19"/>
  <c r="AD1" i="19" s="1"/>
  <c r="Y1" i="19"/>
  <c r="AE320" i="11"/>
  <c r="Y320" i="11"/>
  <c r="AE425" i="12"/>
  <c r="AD425" i="12" s="1"/>
  <c r="Y425" i="12"/>
  <c r="AE1" i="18"/>
  <c r="AD1" i="18" s="1"/>
  <c r="Y1" i="18"/>
  <c r="AE391" i="12"/>
  <c r="AD391" i="12" s="1"/>
  <c r="Y391" i="12"/>
  <c r="AE355" i="12"/>
  <c r="AD355" i="12" s="1"/>
  <c r="Y355" i="12"/>
  <c r="AE319" i="12"/>
  <c r="Y319" i="12"/>
  <c r="AE284" i="12"/>
  <c r="AD284" i="12" s="1"/>
  <c r="Y284" i="12"/>
  <c r="AE249" i="12"/>
  <c r="Y249" i="12"/>
  <c r="AE215" i="12"/>
  <c r="Y215" i="12"/>
  <c r="AE180" i="12"/>
  <c r="Y180" i="12"/>
  <c r="AE36" i="17"/>
  <c r="AD36" i="17"/>
  <c r="Y36" i="17"/>
  <c r="AE1" i="17"/>
  <c r="Y1" i="17"/>
  <c r="AE36" i="16"/>
  <c r="AD36" i="16" s="1"/>
  <c r="Y36" i="16"/>
  <c r="AE146" i="12"/>
  <c r="Y146" i="12"/>
  <c r="AE112" i="12"/>
  <c r="Y112" i="12"/>
  <c r="AE1" i="16"/>
  <c r="AD1" i="16"/>
  <c r="Y1" i="16"/>
  <c r="AE284" i="11"/>
  <c r="Y284" i="11"/>
  <c r="AE250" i="11"/>
  <c r="Y250" i="11"/>
  <c r="AE1" i="15"/>
  <c r="AD1" i="15" s="1"/>
  <c r="Y1" i="15"/>
  <c r="AE35" i="14"/>
  <c r="AD35" i="14"/>
  <c r="Y35" i="14"/>
  <c r="AE215" i="11"/>
  <c r="Y215" i="11"/>
  <c r="AE181" i="11"/>
  <c r="Y181" i="11"/>
  <c r="AE1" i="14"/>
  <c r="AD1" i="14" s="1"/>
  <c r="Y1" i="14"/>
  <c r="AE146" i="11"/>
  <c r="Y146" i="11"/>
  <c r="AE110" i="11"/>
  <c r="Y110" i="11"/>
  <c r="AE76" i="12"/>
  <c r="Y76" i="12"/>
  <c r="AE75" i="12"/>
  <c r="Y75" i="12"/>
  <c r="AE40" i="12"/>
  <c r="Y40" i="12"/>
  <c r="AE39" i="12"/>
  <c r="Y39" i="12"/>
  <c r="AE2" i="13"/>
  <c r="Y2" i="13"/>
  <c r="AE1" i="13"/>
  <c r="AD1" i="13" s="1"/>
  <c r="Y1" i="13"/>
  <c r="AE75" i="11"/>
  <c r="Y75" i="11"/>
  <c r="AE74" i="11"/>
  <c r="Y74" i="11"/>
  <c r="AE39" i="11"/>
  <c r="Y39" i="11"/>
  <c r="AE4" i="12"/>
  <c r="AD459" i="12" s="1"/>
  <c r="Y4" i="12"/>
  <c r="AE3" i="12"/>
  <c r="Y3" i="12"/>
  <c r="AE2" i="12"/>
  <c r="Y2" i="12"/>
  <c r="AE1" i="12"/>
  <c r="Y1" i="12"/>
  <c r="AE5" i="11"/>
  <c r="Y5" i="11"/>
  <c r="AE4" i="11"/>
  <c r="Y4" i="11"/>
  <c r="AE3" i="11"/>
  <c r="Y3" i="11"/>
  <c r="AE2" i="11"/>
  <c r="Y2" i="11"/>
  <c r="AE1" i="11"/>
  <c r="Y1" i="11"/>
  <c r="H249" i="7"/>
  <c r="H250" i="6"/>
  <c r="H176" i="6"/>
  <c r="H207" i="5"/>
  <c r="AE206" i="5"/>
  <c r="Y206" i="5"/>
  <c r="G173" i="5"/>
  <c r="AE172" i="5"/>
  <c r="Y172" i="5"/>
  <c r="H138" i="5"/>
  <c r="AE137" i="5"/>
  <c r="Y137" i="5"/>
  <c r="AE136" i="5"/>
  <c r="Y136" i="5"/>
  <c r="P295" i="4"/>
  <c r="P222" i="4"/>
  <c r="H98" i="5"/>
  <c r="P256" i="4"/>
  <c r="P185" i="4"/>
  <c r="P111" i="4"/>
  <c r="H212" i="6"/>
  <c r="H143" i="6"/>
  <c r="H108" i="6"/>
  <c r="H68" i="6"/>
  <c r="H318" i="7"/>
  <c r="H361" i="7" s="1"/>
  <c r="H283" i="7"/>
  <c r="H216" i="7"/>
  <c r="H182" i="7"/>
  <c r="H147" i="7"/>
  <c r="H111" i="7"/>
  <c r="H75" i="7"/>
  <c r="H37" i="7"/>
  <c r="G40" i="8"/>
  <c r="G6" i="8"/>
  <c r="AE211" i="6"/>
  <c r="Y211" i="6"/>
  <c r="AE39" i="8"/>
  <c r="AD39" i="8" s="1"/>
  <c r="Y39" i="8"/>
  <c r="AE317" i="7"/>
  <c r="AD317" i="7" s="1"/>
  <c r="Y317" i="7"/>
  <c r="AE282" i="7"/>
  <c r="Y282" i="7"/>
  <c r="AE248" i="7"/>
  <c r="Y248" i="7"/>
  <c r="AE215" i="7"/>
  <c r="Y215" i="7"/>
  <c r="AE175" i="6"/>
  <c r="Y175" i="6"/>
  <c r="AE181" i="7"/>
  <c r="Y181" i="7"/>
  <c r="AE180" i="7"/>
  <c r="Y180" i="7"/>
  <c r="AE142" i="6"/>
  <c r="Y142" i="6"/>
  <c r="AE141" i="6"/>
  <c r="Y141" i="6"/>
  <c r="AE146" i="7"/>
  <c r="Y146" i="7"/>
  <c r="AE145" i="7"/>
  <c r="Y145" i="7"/>
  <c r="AE144" i="7"/>
  <c r="Y144" i="7"/>
  <c r="AE110" i="7"/>
  <c r="Y110" i="7"/>
  <c r="AE109" i="7"/>
  <c r="Y109" i="7"/>
  <c r="AE74" i="7"/>
  <c r="Y74" i="7"/>
  <c r="AE73" i="7"/>
  <c r="Y73" i="7"/>
  <c r="AE72" i="7"/>
  <c r="Y72" i="7"/>
  <c r="AE71" i="7"/>
  <c r="Y71" i="7"/>
  <c r="AE5" i="8"/>
  <c r="Y5" i="8"/>
  <c r="AE4" i="8"/>
  <c r="AD4" i="8" s="1"/>
  <c r="Y4" i="8"/>
  <c r="AE3" i="8"/>
  <c r="AD3" i="8" s="1"/>
  <c r="Y3" i="8"/>
  <c r="AE2" i="8"/>
  <c r="Y2" i="8"/>
  <c r="AE1" i="8"/>
  <c r="Y1" i="8"/>
  <c r="AE107" i="6"/>
  <c r="Y107" i="6"/>
  <c r="AE106" i="6"/>
  <c r="Y106" i="6"/>
  <c r="AE105" i="6"/>
  <c r="Y105" i="6"/>
  <c r="AE104" i="6"/>
  <c r="Y104" i="6"/>
  <c r="AE103" i="6"/>
  <c r="Y103" i="6"/>
  <c r="AE102" i="6"/>
  <c r="Y102" i="6"/>
  <c r="AE36" i="7"/>
  <c r="Y36" i="7"/>
  <c r="AE35" i="7"/>
  <c r="Y35" i="7"/>
  <c r="AE34" i="7"/>
  <c r="Y34" i="7"/>
  <c r="AE33" i="7"/>
  <c r="Y33" i="7"/>
  <c r="AE32" i="7"/>
  <c r="Y32" i="7"/>
  <c r="AE31" i="7"/>
  <c r="Y31" i="7"/>
  <c r="AE30" i="7"/>
  <c r="Y30" i="7"/>
  <c r="AE29" i="7"/>
  <c r="Y29" i="7"/>
  <c r="AE28" i="7"/>
  <c r="Y28" i="7"/>
  <c r="AE27" i="7"/>
  <c r="Y27" i="7"/>
  <c r="AE26" i="7"/>
  <c r="Y26" i="7"/>
  <c r="AE25" i="7"/>
  <c r="Y25" i="7"/>
  <c r="AE24" i="7"/>
  <c r="Y24" i="7"/>
  <c r="AE23" i="7"/>
  <c r="Y23" i="7"/>
  <c r="AE22" i="7"/>
  <c r="Y22" i="7"/>
  <c r="AE21" i="7"/>
  <c r="Y21" i="7"/>
  <c r="AE20" i="7"/>
  <c r="Y20" i="7"/>
  <c r="AE19" i="7"/>
  <c r="Y19" i="7"/>
  <c r="AE18" i="7"/>
  <c r="Y18" i="7"/>
  <c r="AE17" i="7"/>
  <c r="Y17" i="7"/>
  <c r="AE16" i="7"/>
  <c r="Y16" i="7"/>
  <c r="AE15" i="7"/>
  <c r="Y15" i="7"/>
  <c r="AE14" i="7"/>
  <c r="Y14" i="7"/>
  <c r="AE13" i="7"/>
  <c r="Y13" i="7"/>
  <c r="AE12" i="7"/>
  <c r="Y12" i="7"/>
  <c r="AE11" i="7"/>
  <c r="Y11" i="7"/>
  <c r="AE10" i="7"/>
  <c r="Y10" i="7"/>
  <c r="AE9" i="7"/>
  <c r="Y9" i="7"/>
  <c r="AE8" i="7"/>
  <c r="Y8" i="7"/>
  <c r="AE7" i="7"/>
  <c r="Y7" i="7"/>
  <c r="AE6" i="7"/>
  <c r="Y6" i="7"/>
  <c r="AE5" i="7"/>
  <c r="Y5" i="7"/>
  <c r="AE4" i="7"/>
  <c r="Y4" i="7"/>
  <c r="AE3" i="7"/>
  <c r="Y3" i="7"/>
  <c r="AE2" i="7"/>
  <c r="Y2" i="7"/>
  <c r="AE1" i="7"/>
  <c r="Y1" i="7"/>
  <c r="AE67" i="6"/>
  <c r="Y67" i="6"/>
  <c r="AE66" i="6"/>
  <c r="Y66" i="6"/>
  <c r="AE65" i="6"/>
  <c r="Y65" i="6"/>
  <c r="AE64" i="6"/>
  <c r="Y64" i="6"/>
  <c r="AE63" i="6"/>
  <c r="Y63" i="6"/>
  <c r="AE62" i="6"/>
  <c r="Y62" i="6"/>
  <c r="AE61" i="6"/>
  <c r="Y61" i="6"/>
  <c r="AE60" i="6"/>
  <c r="Y60" i="6"/>
  <c r="AE59" i="6"/>
  <c r="Y59" i="6"/>
  <c r="AE58" i="6"/>
  <c r="Y58" i="6"/>
  <c r="AE57" i="6"/>
  <c r="Y57" i="6"/>
  <c r="AE56" i="6"/>
  <c r="Y56" i="6"/>
  <c r="AE55" i="6"/>
  <c r="Y55" i="6"/>
  <c r="AE54" i="6"/>
  <c r="Y54" i="6"/>
  <c r="AE53" i="6"/>
  <c r="Y53" i="6"/>
  <c r="AE52" i="6"/>
  <c r="Y52" i="6"/>
  <c r="AE51" i="6"/>
  <c r="Y51" i="6"/>
  <c r="AE50" i="6"/>
  <c r="Y50" i="6"/>
  <c r="AE49" i="6"/>
  <c r="Y49" i="6"/>
  <c r="AE48" i="6"/>
  <c r="Y48" i="6"/>
  <c r="AE47" i="6"/>
  <c r="Y47" i="6"/>
  <c r="AE46" i="6"/>
  <c r="Y46" i="6"/>
  <c r="AE45" i="6"/>
  <c r="Y45" i="6"/>
  <c r="AE44" i="6"/>
  <c r="Y44" i="6"/>
  <c r="AE43" i="6"/>
  <c r="Y43" i="6"/>
  <c r="AE42" i="6"/>
  <c r="Y42" i="6"/>
  <c r="AE41" i="6"/>
  <c r="Y41" i="6"/>
  <c r="AE40" i="6"/>
  <c r="Y40" i="6"/>
  <c r="AE39" i="6"/>
  <c r="Y39" i="6"/>
  <c r="AE38" i="6"/>
  <c r="Y38" i="6"/>
  <c r="AE37" i="6"/>
  <c r="Y37" i="6"/>
  <c r="AE36" i="6"/>
  <c r="Y36" i="6"/>
  <c r="AE35" i="6"/>
  <c r="Y35" i="6"/>
  <c r="AE34" i="6"/>
  <c r="Y34" i="6"/>
  <c r="AE33" i="6"/>
  <c r="Y33" i="6"/>
  <c r="AE32" i="6"/>
  <c r="Y32" i="6"/>
  <c r="AE31" i="6"/>
  <c r="Y31" i="6"/>
  <c r="AE30" i="6"/>
  <c r="Y30" i="6"/>
  <c r="AE29" i="6"/>
  <c r="Y29" i="6"/>
  <c r="AE28" i="6"/>
  <c r="Y28" i="6"/>
  <c r="AE27" i="6"/>
  <c r="Y27" i="6"/>
  <c r="AE26" i="6"/>
  <c r="Y26" i="6"/>
  <c r="AE25" i="6"/>
  <c r="Y25" i="6"/>
  <c r="AE24" i="6"/>
  <c r="Y24" i="6"/>
  <c r="AE23" i="6"/>
  <c r="Y23" i="6"/>
  <c r="AE22" i="6"/>
  <c r="Y22" i="6"/>
  <c r="AE21" i="6"/>
  <c r="Y21" i="6"/>
  <c r="AE20" i="6"/>
  <c r="Y20" i="6"/>
  <c r="AE19" i="6"/>
  <c r="Y19" i="6"/>
  <c r="AE18" i="6"/>
  <c r="Y18" i="6"/>
  <c r="AE17" i="6"/>
  <c r="Y17" i="6"/>
  <c r="AE16" i="6"/>
  <c r="Y16" i="6"/>
  <c r="AE15" i="6"/>
  <c r="Y15" i="6"/>
  <c r="AE14" i="6"/>
  <c r="Y14" i="6"/>
  <c r="AE13" i="6"/>
  <c r="Y13" i="6"/>
  <c r="AE12" i="6"/>
  <c r="Y12" i="6"/>
  <c r="AE11" i="6"/>
  <c r="Y11" i="6"/>
  <c r="AE10" i="6"/>
  <c r="Y10" i="6"/>
  <c r="AE9" i="6"/>
  <c r="Y9" i="6"/>
  <c r="AE8" i="6"/>
  <c r="Y8" i="6"/>
  <c r="AE7" i="6"/>
  <c r="Y7" i="6"/>
  <c r="AE6" i="6"/>
  <c r="AD6" i="6" s="1"/>
  <c r="Y6" i="6"/>
  <c r="AE5" i="6"/>
  <c r="Y5" i="6"/>
  <c r="AE4" i="6"/>
  <c r="Y4" i="6"/>
  <c r="AE3" i="6"/>
  <c r="Y3" i="6"/>
  <c r="AE2" i="6"/>
  <c r="AD64" i="6" s="1"/>
  <c r="Y2" i="6"/>
  <c r="AE1" i="6"/>
  <c r="Y1" i="6"/>
  <c r="AE97" i="5"/>
  <c r="Y97" i="5"/>
  <c r="AE96" i="5"/>
  <c r="Y96" i="5"/>
  <c r="AE95" i="5"/>
  <c r="Y95" i="5"/>
  <c r="AE94" i="5"/>
  <c r="Y94" i="5"/>
  <c r="AE93" i="5"/>
  <c r="Y93" i="5"/>
  <c r="AE92" i="5"/>
  <c r="Y92" i="5"/>
  <c r="AE91" i="5"/>
  <c r="Y91" i="5"/>
  <c r="AE90" i="5"/>
  <c r="Y90" i="5"/>
  <c r="AE89" i="5"/>
  <c r="Y89" i="5"/>
  <c r="AE88" i="5"/>
  <c r="Y88" i="5"/>
  <c r="AE87" i="5"/>
  <c r="Y87" i="5"/>
  <c r="AE86" i="5"/>
  <c r="Y86" i="5"/>
  <c r="AE85" i="5"/>
  <c r="Y85" i="5"/>
  <c r="AE84" i="5"/>
  <c r="Y84" i="5"/>
  <c r="AE83" i="5"/>
  <c r="Y83" i="5"/>
  <c r="AE82" i="5"/>
  <c r="Y82" i="5"/>
  <c r="AE81" i="5"/>
  <c r="Y81" i="5"/>
  <c r="AE80" i="5"/>
  <c r="Y80" i="5"/>
  <c r="AE79" i="5"/>
  <c r="Y79" i="5"/>
  <c r="AE78" i="5"/>
  <c r="Y78" i="5"/>
  <c r="AE77" i="5"/>
  <c r="Y77" i="5"/>
  <c r="AE76" i="5"/>
  <c r="Y76" i="5"/>
  <c r="AE75" i="5"/>
  <c r="Y75" i="5"/>
  <c r="AE74" i="5"/>
  <c r="Y74" i="5"/>
  <c r="AE73" i="5"/>
  <c r="Y73" i="5"/>
  <c r="AE72" i="5"/>
  <c r="Y72" i="5"/>
  <c r="AE71" i="5"/>
  <c r="Y71" i="5"/>
  <c r="AE70" i="5"/>
  <c r="Y70" i="5"/>
  <c r="AE69" i="5"/>
  <c r="Y69" i="5"/>
  <c r="AE68" i="5"/>
  <c r="Y68" i="5"/>
  <c r="AE67" i="5"/>
  <c r="Y67" i="5"/>
  <c r="AE66" i="5"/>
  <c r="Y66" i="5"/>
  <c r="AE65" i="5"/>
  <c r="Y65" i="5"/>
  <c r="AE64" i="5"/>
  <c r="Y64" i="5"/>
  <c r="AE63" i="5"/>
  <c r="Y63" i="5"/>
  <c r="AE62" i="5"/>
  <c r="Y62" i="5"/>
  <c r="AE61" i="5"/>
  <c r="Y61" i="5"/>
  <c r="AE60" i="5"/>
  <c r="Y60" i="5"/>
  <c r="AE59" i="5"/>
  <c r="Y59" i="5"/>
  <c r="AE58" i="5"/>
  <c r="Y58" i="5"/>
  <c r="AE57" i="5"/>
  <c r="Y57" i="5"/>
  <c r="AE56" i="5"/>
  <c r="Y56" i="5"/>
  <c r="AE55" i="5"/>
  <c r="Y55" i="5"/>
  <c r="AE54" i="5"/>
  <c r="Y54" i="5"/>
  <c r="AE53" i="5"/>
  <c r="Y53" i="5"/>
  <c r="AE52" i="5"/>
  <c r="Y52" i="5"/>
  <c r="AE51" i="5"/>
  <c r="Y51" i="5"/>
  <c r="AE50" i="5"/>
  <c r="Y50" i="5"/>
  <c r="AE49" i="5"/>
  <c r="Y49" i="5"/>
  <c r="AE48" i="5"/>
  <c r="Y48" i="5"/>
  <c r="AE47" i="5"/>
  <c r="Y47" i="5"/>
  <c r="AE46" i="5"/>
  <c r="Y46" i="5"/>
  <c r="AE45" i="5"/>
  <c r="Y45" i="5"/>
  <c r="AE44" i="5"/>
  <c r="Y44" i="5"/>
  <c r="AE43" i="5"/>
  <c r="Y43" i="5"/>
  <c r="AE42" i="5"/>
  <c r="Y42" i="5"/>
  <c r="AE41" i="5"/>
  <c r="Y41" i="5"/>
  <c r="AE40" i="5"/>
  <c r="Y40" i="5"/>
  <c r="AE39" i="5"/>
  <c r="Y39" i="5"/>
  <c r="AE38" i="5"/>
  <c r="Y38" i="5"/>
  <c r="AE37" i="5"/>
  <c r="Y37" i="5"/>
  <c r="AE36" i="5"/>
  <c r="Y36" i="5"/>
  <c r="AE35" i="5"/>
  <c r="Y35" i="5"/>
  <c r="AE34" i="5"/>
  <c r="Y34" i="5"/>
  <c r="AE33" i="5"/>
  <c r="Y33" i="5"/>
  <c r="AE32" i="5"/>
  <c r="Y32" i="5"/>
  <c r="AE31" i="5"/>
  <c r="Y31" i="5"/>
  <c r="AE30" i="5"/>
  <c r="Y30" i="5"/>
  <c r="AE29" i="5"/>
  <c r="Y29" i="5"/>
  <c r="AE28" i="5"/>
  <c r="Y28" i="5"/>
  <c r="AE27" i="5"/>
  <c r="Y27" i="5"/>
  <c r="AE26" i="5"/>
  <c r="Y26" i="5"/>
  <c r="AE25" i="5"/>
  <c r="Y25" i="5"/>
  <c r="AE24" i="5"/>
  <c r="Y24" i="5"/>
  <c r="AE23" i="5"/>
  <c r="Y23" i="5"/>
  <c r="AE22" i="5"/>
  <c r="Y22" i="5"/>
  <c r="AE21" i="5"/>
  <c r="Y21" i="5"/>
  <c r="AE20" i="5"/>
  <c r="Y20" i="5"/>
  <c r="AE19" i="5"/>
  <c r="Y19" i="5"/>
  <c r="AE18" i="5"/>
  <c r="Y18" i="5"/>
  <c r="AE17" i="5"/>
  <c r="Y17" i="5"/>
  <c r="AE16" i="5"/>
  <c r="Y16" i="5"/>
  <c r="AE15" i="5"/>
  <c r="Y15" i="5"/>
  <c r="AE14" i="5"/>
  <c r="Y14" i="5"/>
  <c r="AE13" i="5"/>
  <c r="Y13" i="5"/>
  <c r="AE12" i="5"/>
  <c r="Y12" i="5"/>
  <c r="AE11" i="5"/>
  <c r="Y11" i="5"/>
  <c r="AE10" i="5"/>
  <c r="Y10" i="5"/>
  <c r="AE9" i="5"/>
  <c r="Y9" i="5"/>
  <c r="AE8" i="5"/>
  <c r="Y8" i="5"/>
  <c r="AE7" i="5"/>
  <c r="Y7" i="5"/>
  <c r="AE6" i="5"/>
  <c r="Y6" i="5"/>
  <c r="AE5" i="5"/>
  <c r="Y5" i="5"/>
  <c r="AE4" i="5"/>
  <c r="Y4" i="5"/>
  <c r="AE3" i="5"/>
  <c r="Y3" i="5"/>
  <c r="AE2" i="5"/>
  <c r="Y2" i="5"/>
  <c r="AE1" i="5"/>
  <c r="Y1" i="5"/>
  <c r="AE255" i="4"/>
  <c r="Y255" i="4"/>
  <c r="AE221" i="4"/>
  <c r="AD221" i="4" s="1"/>
  <c r="Y221" i="4"/>
  <c r="AE220" i="4"/>
  <c r="Y220" i="4"/>
  <c r="AE184" i="4"/>
  <c r="Y184" i="4"/>
  <c r="AE183" i="4"/>
  <c r="Y183" i="4"/>
  <c r="AE182" i="4"/>
  <c r="Y182" i="4"/>
  <c r="AE181" i="4"/>
  <c r="Y181" i="4"/>
  <c r="AE180" i="4"/>
  <c r="Y180" i="4"/>
  <c r="AE179" i="4"/>
  <c r="Y179" i="4"/>
  <c r="AE178" i="4"/>
  <c r="Y178" i="4"/>
  <c r="AE177" i="4"/>
  <c r="Y177" i="4"/>
  <c r="AE176" i="4"/>
  <c r="Y176" i="4"/>
  <c r="AE175" i="4"/>
  <c r="Y175" i="4"/>
  <c r="AE174" i="4"/>
  <c r="Y174" i="4"/>
  <c r="AE173" i="4"/>
  <c r="Y173" i="4"/>
  <c r="AE172" i="4"/>
  <c r="Y172" i="4"/>
  <c r="AE171" i="4"/>
  <c r="Y171" i="4"/>
  <c r="AE170" i="4"/>
  <c r="Y170" i="4"/>
  <c r="AE169" i="4"/>
  <c r="Y169" i="4"/>
  <c r="AE168" i="4"/>
  <c r="Y168" i="4"/>
  <c r="AE167" i="4"/>
  <c r="Y167" i="4"/>
  <c r="AE166" i="4"/>
  <c r="Y166" i="4"/>
  <c r="AE165" i="4"/>
  <c r="Y165" i="4"/>
  <c r="AE164" i="4"/>
  <c r="Y164" i="4"/>
  <c r="AE163" i="4"/>
  <c r="Y163" i="4"/>
  <c r="AE162" i="4"/>
  <c r="Y162" i="4"/>
  <c r="AE161" i="4"/>
  <c r="Y161" i="4"/>
  <c r="AE160" i="4"/>
  <c r="Y160" i="4"/>
  <c r="AE159" i="4"/>
  <c r="Y159" i="4"/>
  <c r="AE158" i="4"/>
  <c r="Y158" i="4"/>
  <c r="AE157" i="4"/>
  <c r="Y157" i="4"/>
  <c r="AE156" i="4"/>
  <c r="Y156" i="4"/>
  <c r="AE155" i="4"/>
  <c r="Y155" i="4"/>
  <c r="AE154" i="4"/>
  <c r="Y154" i="4"/>
  <c r="AE153" i="4"/>
  <c r="Y153" i="4"/>
  <c r="AE152" i="4"/>
  <c r="Y152" i="4"/>
  <c r="AE151" i="4"/>
  <c r="Y151" i="4"/>
  <c r="AE150" i="4"/>
  <c r="Y150" i="4"/>
  <c r="AE149" i="4"/>
  <c r="Y149" i="4"/>
  <c r="AE148" i="4"/>
  <c r="Y148" i="4"/>
  <c r="AE147" i="4"/>
  <c r="Y147" i="4"/>
  <c r="AE146" i="4"/>
  <c r="Y146" i="4"/>
  <c r="AE145" i="4"/>
  <c r="Y145" i="4"/>
  <c r="AE144" i="4"/>
  <c r="Y144" i="4"/>
  <c r="AE110" i="4"/>
  <c r="Y110" i="4"/>
  <c r="AE109" i="4"/>
  <c r="Y109" i="4"/>
  <c r="AE108" i="4"/>
  <c r="Y108" i="4"/>
  <c r="AE107" i="4"/>
  <c r="Y107" i="4"/>
  <c r="AE106" i="4"/>
  <c r="Y106" i="4"/>
  <c r="AE105" i="4"/>
  <c r="Y105" i="4"/>
  <c r="AE104" i="4"/>
  <c r="Y104" i="4"/>
  <c r="AE103" i="4"/>
  <c r="Y103" i="4"/>
  <c r="AE102" i="4"/>
  <c r="Y102" i="4"/>
  <c r="AE101" i="4"/>
  <c r="Y101" i="4"/>
  <c r="AE100" i="4"/>
  <c r="Y100" i="4"/>
  <c r="AE99" i="4"/>
  <c r="Y99" i="4"/>
  <c r="AE98" i="4"/>
  <c r="Y98" i="4"/>
  <c r="AE97" i="4"/>
  <c r="Y97" i="4"/>
  <c r="AE96" i="4"/>
  <c r="Y96" i="4"/>
  <c r="AE95" i="4"/>
  <c r="Y95" i="4"/>
  <c r="AE94" i="4"/>
  <c r="Y94" i="4"/>
  <c r="AE93" i="4"/>
  <c r="Y93" i="4"/>
  <c r="AE92" i="4"/>
  <c r="Y92" i="4"/>
  <c r="AE91" i="4"/>
  <c r="Y91" i="4"/>
  <c r="AE90" i="4"/>
  <c r="Y90" i="4"/>
  <c r="AE89" i="4"/>
  <c r="Y89" i="4"/>
  <c r="AE88" i="4"/>
  <c r="Y88" i="4"/>
  <c r="AE87" i="4"/>
  <c r="Y87" i="4"/>
  <c r="AE86" i="4"/>
  <c r="Y86" i="4"/>
  <c r="AE85" i="4"/>
  <c r="Y85" i="4"/>
  <c r="AE84" i="4"/>
  <c r="Y84" i="4"/>
  <c r="AE83" i="4"/>
  <c r="Y83" i="4"/>
  <c r="AE82" i="4"/>
  <c r="Y82" i="4"/>
  <c r="AE81" i="4"/>
  <c r="Y81" i="4"/>
  <c r="AE80" i="4"/>
  <c r="Y80" i="4"/>
  <c r="AE79" i="4"/>
  <c r="Y79" i="4"/>
  <c r="AE78" i="4"/>
  <c r="Y78" i="4"/>
  <c r="AE77" i="4"/>
  <c r="Y77" i="4"/>
  <c r="AE76" i="4"/>
  <c r="Y76" i="4"/>
  <c r="AE75" i="4"/>
  <c r="Y75" i="4"/>
  <c r="AE74" i="4"/>
  <c r="Y74" i="4"/>
  <c r="AE73" i="4"/>
  <c r="Y73" i="4"/>
  <c r="AE72" i="4"/>
  <c r="Y72" i="4"/>
  <c r="AE71" i="4"/>
  <c r="Y71" i="4"/>
  <c r="AE70" i="4"/>
  <c r="Y70" i="4"/>
  <c r="AE69" i="4"/>
  <c r="Y69" i="4"/>
  <c r="AE68" i="4"/>
  <c r="Y68" i="4"/>
  <c r="AE67" i="4"/>
  <c r="Y67" i="4"/>
  <c r="AE66" i="4"/>
  <c r="Y66" i="4"/>
  <c r="AE65" i="4"/>
  <c r="Y65" i="4"/>
  <c r="AE64" i="4"/>
  <c r="Y64" i="4"/>
  <c r="AE63" i="4"/>
  <c r="Y63" i="4"/>
  <c r="AE62" i="4"/>
  <c r="Y62" i="4"/>
  <c r="AE61" i="4"/>
  <c r="Y61" i="4"/>
  <c r="AE60" i="4"/>
  <c r="Y60" i="4"/>
  <c r="AE59" i="4"/>
  <c r="Y59" i="4"/>
  <c r="AE58" i="4"/>
  <c r="Y58" i="4"/>
  <c r="AE57" i="4"/>
  <c r="Y57" i="4"/>
  <c r="AE56" i="4"/>
  <c r="Y56" i="4"/>
  <c r="AE55" i="4"/>
  <c r="Y55" i="4"/>
  <c r="AE54" i="4"/>
  <c r="Y54" i="4"/>
  <c r="AE53" i="4"/>
  <c r="Y53" i="4"/>
  <c r="AE52" i="4"/>
  <c r="Y52" i="4"/>
  <c r="AE51" i="4"/>
  <c r="Y51" i="4"/>
  <c r="AE50" i="4"/>
  <c r="Y50" i="4"/>
  <c r="AE49" i="4"/>
  <c r="Y49" i="4"/>
  <c r="AE48" i="4"/>
  <c r="Y48" i="4"/>
  <c r="AE47" i="4"/>
  <c r="Y47" i="4"/>
  <c r="AE46" i="4"/>
  <c r="Y46" i="4"/>
  <c r="AE45" i="4"/>
  <c r="Y45" i="4"/>
  <c r="AE44" i="4"/>
  <c r="Y44" i="4"/>
  <c r="AE43" i="4"/>
  <c r="Y43" i="4"/>
  <c r="AE42" i="4"/>
  <c r="Y42" i="4"/>
  <c r="AE41" i="4"/>
  <c r="Y41" i="4"/>
  <c r="AE40" i="4"/>
  <c r="Y40" i="4"/>
  <c r="AE39" i="4"/>
  <c r="Y39" i="4"/>
  <c r="AE38" i="4"/>
  <c r="Y38" i="4"/>
  <c r="AE37" i="4"/>
  <c r="Y37" i="4"/>
  <c r="AE36" i="4"/>
  <c r="Y36" i="4"/>
  <c r="AE35" i="4"/>
  <c r="Y35" i="4"/>
  <c r="AE34" i="4"/>
  <c r="Y34" i="4"/>
  <c r="AE33" i="4"/>
  <c r="Y33" i="4"/>
  <c r="AE32" i="4"/>
  <c r="Y32" i="4"/>
  <c r="AE31" i="4"/>
  <c r="Y31" i="4"/>
  <c r="AE30" i="4"/>
  <c r="Y30" i="4"/>
  <c r="AE29" i="4"/>
  <c r="Y29" i="4"/>
  <c r="AE28" i="4"/>
  <c r="Y28" i="4"/>
  <c r="AE27" i="4"/>
  <c r="Y27" i="4"/>
  <c r="AE26" i="4"/>
  <c r="Y26" i="4"/>
  <c r="AE25" i="4"/>
  <c r="Y25" i="4"/>
  <c r="AE24" i="4"/>
  <c r="Y24" i="4"/>
  <c r="AE23" i="4"/>
  <c r="Y23" i="4"/>
  <c r="AE22" i="4"/>
  <c r="Y22" i="4"/>
  <c r="AE21" i="4"/>
  <c r="Y21" i="4"/>
  <c r="AE20" i="4"/>
  <c r="Y20" i="4"/>
  <c r="AE19" i="4"/>
  <c r="Y19" i="4"/>
  <c r="AE18" i="4"/>
  <c r="Y18" i="4"/>
  <c r="AE17" i="4"/>
  <c r="Y17" i="4"/>
  <c r="AE16" i="4"/>
  <c r="Y16" i="4"/>
  <c r="AE15" i="4"/>
  <c r="Y15" i="4"/>
  <c r="AE14" i="4"/>
  <c r="Y14" i="4"/>
  <c r="AE13" i="4"/>
  <c r="Y13" i="4"/>
  <c r="AE12" i="4"/>
  <c r="Y12" i="4"/>
  <c r="AE11" i="4"/>
  <c r="Y11" i="4"/>
  <c r="AE10" i="4"/>
  <c r="Y10" i="4"/>
  <c r="AE9" i="4"/>
  <c r="Y9" i="4"/>
  <c r="AE8" i="4"/>
  <c r="Y8" i="4"/>
  <c r="AE7" i="4"/>
  <c r="Y7" i="4"/>
  <c r="AE6" i="4"/>
  <c r="Y6" i="4"/>
  <c r="AE5" i="4"/>
  <c r="Y5" i="4"/>
  <c r="AE4" i="4"/>
  <c r="Y4" i="4"/>
  <c r="AE3" i="4"/>
  <c r="Y3" i="4"/>
  <c r="AE2" i="4"/>
  <c r="AD151" i="4" s="1"/>
  <c r="Y2" i="4"/>
  <c r="AE2432" i="2"/>
  <c r="Y2432" i="2"/>
  <c r="AE2396" i="2"/>
  <c r="Y2396" i="2"/>
  <c r="AE2360" i="2"/>
  <c r="Y2360" i="2"/>
  <c r="AE344" i="2"/>
  <c r="Y344" i="2"/>
  <c r="AE343" i="2"/>
  <c r="Y343" i="2"/>
  <c r="AE342" i="2"/>
  <c r="Y342" i="2"/>
  <c r="AE341" i="2"/>
  <c r="Y341" i="2"/>
  <c r="AE340" i="2"/>
  <c r="Y340" i="2"/>
  <c r="AE339" i="2"/>
  <c r="Y339" i="2"/>
  <c r="AE338" i="2"/>
  <c r="Y338" i="2"/>
  <c r="AE337" i="2"/>
  <c r="Y337" i="2"/>
  <c r="AE336" i="2"/>
  <c r="Y336" i="2"/>
  <c r="AE335" i="2"/>
  <c r="Y335" i="2"/>
  <c r="AE334" i="2"/>
  <c r="Y334" i="2"/>
  <c r="AE333" i="2"/>
  <c r="Y333" i="2"/>
  <c r="AE332" i="2"/>
  <c r="Y332" i="2"/>
  <c r="AE331" i="2"/>
  <c r="Y331" i="2"/>
  <c r="AE330" i="2"/>
  <c r="Y330" i="2"/>
  <c r="AE329" i="2"/>
  <c r="Y329" i="2"/>
  <c r="AE328" i="2"/>
  <c r="Y328" i="2"/>
  <c r="AE327" i="2"/>
  <c r="Y327" i="2"/>
  <c r="AE2324" i="2"/>
  <c r="Y2324" i="2"/>
  <c r="AE326" i="2"/>
  <c r="Y326" i="2"/>
  <c r="AE325" i="2"/>
  <c r="Y325" i="2"/>
  <c r="AE324" i="2"/>
  <c r="Y324" i="2"/>
  <c r="AE323" i="2"/>
  <c r="Y323" i="2"/>
  <c r="AE322" i="2"/>
  <c r="Y322" i="2"/>
  <c r="AE321" i="2"/>
  <c r="Y321" i="2"/>
  <c r="AE320" i="2"/>
  <c r="Y320" i="2"/>
  <c r="AE319" i="2"/>
  <c r="Y319" i="2"/>
  <c r="AE318" i="2"/>
  <c r="Y318" i="2"/>
  <c r="AE317" i="2"/>
  <c r="Y317" i="2"/>
  <c r="AE316" i="2"/>
  <c r="Y316" i="2"/>
  <c r="AE315" i="2"/>
  <c r="Y315" i="2"/>
  <c r="AE314" i="2"/>
  <c r="Y314" i="2"/>
  <c r="AE313" i="2"/>
  <c r="Y313" i="2"/>
  <c r="AE312" i="2"/>
  <c r="Y312" i="2"/>
  <c r="AE311" i="2"/>
  <c r="Y311" i="2"/>
  <c r="AE310" i="2"/>
  <c r="Y310" i="2"/>
  <c r="AE309" i="2"/>
  <c r="Y309" i="2"/>
  <c r="AE308" i="2"/>
  <c r="Y308" i="2"/>
  <c r="AE307" i="2"/>
  <c r="Y307" i="2"/>
  <c r="AE306" i="2"/>
  <c r="Y306" i="2"/>
  <c r="AE305" i="2"/>
  <c r="Y305" i="2"/>
  <c r="AE304" i="2"/>
  <c r="Y304" i="2"/>
  <c r="AE303" i="2"/>
  <c r="Y303" i="2"/>
  <c r="AE302" i="2"/>
  <c r="Y302" i="2"/>
  <c r="AE301" i="2"/>
  <c r="Y301" i="2"/>
  <c r="AE300" i="2"/>
  <c r="Y300" i="2"/>
  <c r="AE299" i="2"/>
  <c r="Y299" i="2"/>
  <c r="AE298" i="2"/>
  <c r="Y298" i="2"/>
  <c r="AE297" i="2"/>
  <c r="Y297" i="2"/>
  <c r="AE296" i="2"/>
  <c r="Y296" i="2"/>
  <c r="AE295" i="2"/>
  <c r="Y295" i="2"/>
  <c r="AE294" i="2"/>
  <c r="Y294" i="2"/>
  <c r="AE533" i="2"/>
  <c r="Y533" i="2"/>
  <c r="AE293" i="2"/>
  <c r="Y293" i="2"/>
  <c r="AE532" i="2"/>
  <c r="Y532" i="2"/>
  <c r="AE531" i="2"/>
  <c r="Y531" i="2"/>
  <c r="AE530" i="2"/>
  <c r="Y530" i="2"/>
  <c r="AE529" i="2"/>
  <c r="Y529" i="2"/>
  <c r="AE292" i="2"/>
  <c r="Y292" i="2"/>
  <c r="AE291" i="2"/>
  <c r="Y291" i="2"/>
  <c r="AE290" i="2"/>
  <c r="Y290" i="2"/>
  <c r="AE289" i="2"/>
  <c r="Y289" i="2"/>
  <c r="AE288" i="2"/>
  <c r="Y288" i="2"/>
  <c r="AE287" i="2"/>
  <c r="Y287" i="2"/>
  <c r="AE286" i="2"/>
  <c r="Y286" i="2"/>
  <c r="AE285" i="2"/>
  <c r="Y285" i="2"/>
  <c r="AE284" i="2"/>
  <c r="Y284" i="2"/>
  <c r="AE283" i="2"/>
  <c r="Y283" i="2"/>
  <c r="AE282" i="2"/>
  <c r="Y282" i="2"/>
  <c r="AE281" i="2"/>
  <c r="Y281" i="2"/>
  <c r="AE2288" i="2"/>
  <c r="Y2288" i="2"/>
  <c r="AE2252" i="2"/>
  <c r="Y2252" i="2"/>
  <c r="AE2216" i="2"/>
  <c r="Y2216" i="2"/>
  <c r="AE2180" i="2"/>
  <c r="Y2180" i="2"/>
  <c r="AE692" i="2"/>
  <c r="Y692" i="2"/>
  <c r="AE2144" i="2"/>
  <c r="Y2144" i="2"/>
  <c r="AE2108" i="2"/>
  <c r="Y2108" i="2"/>
  <c r="AE691" i="2"/>
  <c r="Y691" i="2"/>
  <c r="AE2072" i="2"/>
  <c r="Y2072" i="2"/>
  <c r="AE2036" i="2"/>
  <c r="Y2036" i="2"/>
  <c r="AE690" i="2"/>
  <c r="Y690" i="2"/>
  <c r="AE2000" i="2"/>
  <c r="Y2000" i="2"/>
  <c r="AE1964" i="2"/>
  <c r="Y1964" i="2"/>
  <c r="AE1064" i="2"/>
  <c r="Y1064" i="2"/>
  <c r="AE1063" i="2"/>
  <c r="Y1063" i="2"/>
  <c r="AE528" i="2"/>
  <c r="Y528" i="2"/>
  <c r="AE280" i="2"/>
  <c r="Y280" i="2"/>
  <c r="AE279" i="2"/>
  <c r="Y279" i="2"/>
  <c r="AE278" i="2"/>
  <c r="Y278" i="2"/>
  <c r="AE689" i="2"/>
  <c r="Y689" i="2"/>
  <c r="AE1027" i="2"/>
  <c r="Y1027" i="2"/>
  <c r="AE1928" i="2"/>
  <c r="Y1928" i="2"/>
  <c r="AE527" i="2"/>
  <c r="Y527" i="2"/>
  <c r="AE1026" i="2"/>
  <c r="Y1026" i="2"/>
  <c r="AE1892" i="2"/>
  <c r="Y1892" i="2"/>
  <c r="AE1856" i="2"/>
  <c r="Y1856" i="2"/>
  <c r="AE1820" i="2"/>
  <c r="Y1820" i="2"/>
  <c r="AE1784" i="2"/>
  <c r="Y1784" i="2"/>
  <c r="AE1748" i="2"/>
  <c r="Y1748" i="2"/>
  <c r="AE1712" i="2"/>
  <c r="Y1712" i="2"/>
  <c r="AE1676" i="2"/>
  <c r="Y1676" i="2"/>
  <c r="AE842" i="2"/>
  <c r="Y842" i="2"/>
  <c r="AE990" i="2"/>
  <c r="Y990" i="2"/>
  <c r="AE953" i="2"/>
  <c r="Y953" i="2"/>
  <c r="AE989" i="2"/>
  <c r="Y989" i="2"/>
  <c r="AE952" i="2"/>
  <c r="Y952" i="2"/>
  <c r="AE1640" i="2"/>
  <c r="Y1640" i="2"/>
  <c r="AE1604" i="2"/>
  <c r="Y1604" i="2"/>
  <c r="AE1568" i="2"/>
  <c r="Y1568" i="2"/>
  <c r="AE730" i="2"/>
  <c r="Y730" i="2"/>
  <c r="AE916" i="2"/>
  <c r="Y916" i="2"/>
  <c r="AE491" i="2"/>
  <c r="Y491" i="2"/>
  <c r="AE490" i="2"/>
  <c r="Y490" i="2"/>
  <c r="AE1532" i="2"/>
  <c r="Y1532" i="2"/>
  <c r="AE768" i="2"/>
  <c r="Y768" i="2"/>
  <c r="AE915" i="2"/>
  <c r="Y915" i="2"/>
  <c r="AE489" i="2"/>
  <c r="Y489" i="2"/>
  <c r="AE488" i="2"/>
  <c r="Y488" i="2"/>
  <c r="AE487" i="2"/>
  <c r="Y487" i="2"/>
  <c r="AE486" i="2"/>
  <c r="Y486" i="2"/>
  <c r="AE485" i="2"/>
  <c r="Y485" i="2"/>
  <c r="AE484" i="2"/>
  <c r="Y484" i="2"/>
  <c r="AE483" i="2"/>
  <c r="Y483" i="2"/>
  <c r="AE482" i="2"/>
  <c r="Y482" i="2"/>
  <c r="AE767" i="2"/>
  <c r="Y767" i="2"/>
  <c r="AE481" i="2"/>
  <c r="Y481" i="2"/>
  <c r="AE766" i="2"/>
  <c r="Y766" i="2"/>
  <c r="AE480" i="2"/>
  <c r="Y480" i="2"/>
  <c r="AE420" i="2"/>
  <c r="Y420" i="2"/>
  <c r="AE419" i="2"/>
  <c r="Y419" i="2"/>
  <c r="AE418" i="2"/>
  <c r="Y418" i="2"/>
  <c r="AE417" i="2"/>
  <c r="Y417" i="2"/>
  <c r="AE416" i="2"/>
  <c r="Y416" i="2"/>
  <c r="AE415" i="2"/>
  <c r="Y415" i="2"/>
  <c r="AE414" i="2"/>
  <c r="Y414" i="2"/>
  <c r="AE413" i="2"/>
  <c r="Y413" i="2"/>
  <c r="AE412" i="2"/>
  <c r="Y412" i="2"/>
  <c r="AE411" i="2"/>
  <c r="Y411" i="2"/>
  <c r="AE410" i="2"/>
  <c r="Y410" i="2"/>
  <c r="AE409" i="2"/>
  <c r="Y409" i="2"/>
  <c r="AE408" i="2"/>
  <c r="Y408" i="2"/>
  <c r="AE407" i="2"/>
  <c r="Y407" i="2"/>
  <c r="AE406" i="2"/>
  <c r="Y406" i="2"/>
  <c r="AE405" i="2"/>
  <c r="Y405" i="2"/>
  <c r="AE404" i="2"/>
  <c r="Y404" i="2"/>
  <c r="AE403" i="2"/>
  <c r="Y403" i="2"/>
  <c r="AE402" i="2"/>
  <c r="Y402" i="2"/>
  <c r="AE401" i="2"/>
  <c r="Y401" i="2"/>
  <c r="AE400" i="2"/>
  <c r="Y400" i="2"/>
  <c r="AE399" i="2"/>
  <c r="Y399" i="2"/>
  <c r="AE398" i="2"/>
  <c r="Y398" i="2"/>
  <c r="AE397" i="2"/>
  <c r="Y397" i="2"/>
  <c r="AE396" i="2"/>
  <c r="Y396" i="2"/>
  <c r="AE395" i="2"/>
  <c r="Y395" i="2"/>
  <c r="AE394" i="2"/>
  <c r="Y394" i="2"/>
  <c r="AE110" i="2"/>
  <c r="Y110" i="2"/>
  <c r="AE109" i="2"/>
  <c r="Y109" i="2"/>
  <c r="AE108" i="2"/>
  <c r="Y108" i="2"/>
  <c r="AE107" i="2"/>
  <c r="Y107" i="2"/>
  <c r="AE106" i="2"/>
  <c r="Y106" i="2"/>
  <c r="AE105" i="2"/>
  <c r="Y105" i="2"/>
  <c r="AE104" i="2"/>
  <c r="Y104" i="2"/>
  <c r="AE103" i="2"/>
  <c r="Y103" i="2"/>
  <c r="AE102" i="2"/>
  <c r="Y102" i="2"/>
  <c r="AE101" i="2"/>
  <c r="Y101" i="2"/>
  <c r="AE100" i="2"/>
  <c r="Y100" i="2"/>
  <c r="AE99" i="2"/>
  <c r="Y99" i="2"/>
  <c r="AE98" i="2"/>
  <c r="Y98" i="2"/>
  <c r="AE97" i="2"/>
  <c r="Y97" i="2"/>
  <c r="AE96" i="2"/>
  <c r="Y96" i="2"/>
  <c r="AE95" i="2"/>
  <c r="Y95" i="2"/>
  <c r="AE94" i="2"/>
  <c r="Y94" i="2"/>
  <c r="AE93" i="2"/>
  <c r="Y93" i="2"/>
  <c r="AE92" i="2"/>
  <c r="Y92" i="2"/>
  <c r="AE91" i="2"/>
  <c r="Y91" i="2"/>
  <c r="AE90" i="2"/>
  <c r="Y90" i="2"/>
  <c r="AE89" i="2"/>
  <c r="Y89" i="2"/>
  <c r="AE88" i="2"/>
  <c r="Y88" i="2"/>
  <c r="AE87" i="2"/>
  <c r="Y87" i="2"/>
  <c r="AE86" i="2"/>
  <c r="Y86" i="2"/>
  <c r="AE85" i="2"/>
  <c r="Y85" i="2"/>
  <c r="AE84" i="2"/>
  <c r="Y84" i="2"/>
  <c r="AE83" i="2"/>
  <c r="Y83" i="2"/>
  <c r="AE82" i="2"/>
  <c r="Y82" i="2"/>
  <c r="AE81" i="2"/>
  <c r="Y81" i="2"/>
  <c r="AE80" i="2"/>
  <c r="Y80" i="2"/>
  <c r="AE79" i="2"/>
  <c r="Y79" i="2"/>
  <c r="AE78" i="2"/>
  <c r="Y78" i="2"/>
  <c r="AE77" i="2"/>
  <c r="Y77" i="2"/>
  <c r="AE76" i="2"/>
  <c r="Y76" i="2"/>
  <c r="AE75" i="2"/>
  <c r="Y75" i="2"/>
  <c r="AE74" i="2"/>
  <c r="Y74" i="2"/>
  <c r="AE73" i="2"/>
  <c r="Y73" i="2"/>
  <c r="AE72" i="2"/>
  <c r="Y72" i="2"/>
  <c r="AE71" i="2"/>
  <c r="Y71" i="2"/>
  <c r="AE70" i="2"/>
  <c r="Y70" i="2"/>
  <c r="AE69" i="2"/>
  <c r="Y69" i="2"/>
  <c r="AE68" i="2"/>
  <c r="Y68" i="2"/>
  <c r="AE67" i="2"/>
  <c r="Y67" i="2"/>
  <c r="AE66" i="2"/>
  <c r="Y66" i="2"/>
  <c r="AE65" i="2"/>
  <c r="Y65" i="2"/>
  <c r="AE64" i="2"/>
  <c r="Y64" i="2"/>
  <c r="AE63" i="2"/>
  <c r="Y63" i="2"/>
  <c r="AE62" i="2"/>
  <c r="Y62" i="2"/>
  <c r="AE61" i="2"/>
  <c r="Y61" i="2"/>
  <c r="AE60" i="2"/>
  <c r="Y60" i="2"/>
  <c r="AE59" i="2"/>
  <c r="Y59" i="2"/>
  <c r="AE58" i="2"/>
  <c r="Y58" i="2"/>
  <c r="AE57" i="2"/>
  <c r="Y57" i="2"/>
  <c r="AE56" i="2"/>
  <c r="Y56" i="2"/>
  <c r="AE55" i="2"/>
  <c r="Y55" i="2"/>
  <c r="AE54" i="2"/>
  <c r="Y54" i="2"/>
  <c r="AE53" i="2"/>
  <c r="Y53" i="2"/>
  <c r="AE52" i="2"/>
  <c r="Y52" i="2"/>
  <c r="AE51" i="2"/>
  <c r="Y51" i="2"/>
  <c r="AE50" i="2"/>
  <c r="Y50" i="2"/>
  <c r="AE49" i="2"/>
  <c r="Y49" i="2"/>
  <c r="AE479" i="2"/>
  <c r="Y479" i="2"/>
  <c r="AE48" i="2"/>
  <c r="Y48" i="2"/>
  <c r="AE478" i="2"/>
  <c r="Y478" i="2"/>
  <c r="AE47" i="2"/>
  <c r="Y47" i="2"/>
  <c r="AE46" i="2"/>
  <c r="Y46" i="2"/>
  <c r="AE477" i="2"/>
  <c r="Y477" i="2"/>
  <c r="AE45" i="2"/>
  <c r="Y45" i="2"/>
  <c r="AE44" i="2"/>
  <c r="Y44" i="2"/>
  <c r="AE43" i="2"/>
  <c r="Y43" i="2"/>
  <c r="AE42" i="2"/>
  <c r="Y42" i="2"/>
  <c r="AE41" i="2"/>
  <c r="Y41" i="2"/>
  <c r="AE40" i="2"/>
  <c r="Y40" i="2"/>
  <c r="AE39" i="2"/>
  <c r="Y39" i="2"/>
  <c r="AE38" i="2"/>
  <c r="Y38" i="2"/>
  <c r="AE37" i="2"/>
  <c r="Y37" i="2"/>
  <c r="AE36" i="2"/>
  <c r="Y36" i="2"/>
  <c r="AE393" i="2"/>
  <c r="Y393" i="2"/>
  <c r="AE392" i="2"/>
  <c r="Y392" i="2"/>
  <c r="AE391" i="2"/>
  <c r="Y391" i="2"/>
  <c r="AE390" i="2"/>
  <c r="Y390" i="2"/>
  <c r="AE389" i="2"/>
  <c r="Y389" i="2"/>
  <c r="AE388" i="2"/>
  <c r="Y388" i="2"/>
  <c r="AE387" i="2"/>
  <c r="Y387" i="2"/>
  <c r="AE386" i="2"/>
  <c r="Y386" i="2"/>
  <c r="AE385" i="2"/>
  <c r="Y385" i="2"/>
  <c r="AE384" i="2"/>
  <c r="Y384" i="2"/>
  <c r="AE383" i="2"/>
  <c r="Y383" i="2"/>
  <c r="AE1496" i="2"/>
  <c r="Y1496" i="2"/>
  <c r="AE382" i="2"/>
  <c r="Y382" i="2"/>
  <c r="AE381" i="2"/>
  <c r="Y381" i="2"/>
  <c r="AE35" i="2"/>
  <c r="Y35" i="2"/>
  <c r="AE34" i="2"/>
  <c r="Y34" i="2"/>
  <c r="AE33" i="2"/>
  <c r="Y33" i="2"/>
  <c r="AE32" i="2"/>
  <c r="Y32" i="2"/>
  <c r="AE31" i="2"/>
  <c r="Y31" i="2"/>
  <c r="AE30" i="2"/>
  <c r="Y30" i="2"/>
  <c r="AE29" i="2"/>
  <c r="Y29" i="2"/>
  <c r="AE28" i="2"/>
  <c r="Y28" i="2"/>
  <c r="AE27" i="2"/>
  <c r="Y27" i="2"/>
  <c r="AE26" i="2"/>
  <c r="Y26" i="2"/>
  <c r="AE25" i="2"/>
  <c r="Y25" i="2"/>
  <c r="AE24" i="2"/>
  <c r="Y24" i="2"/>
  <c r="AE23" i="2"/>
  <c r="Y23" i="2"/>
  <c r="AE22" i="2"/>
  <c r="Y22" i="2"/>
  <c r="AE21" i="2"/>
  <c r="Y21" i="2"/>
  <c r="AE20" i="2"/>
  <c r="Y20" i="2"/>
  <c r="AE19" i="2"/>
  <c r="Y19" i="2"/>
  <c r="AE18" i="2"/>
  <c r="Y18" i="2"/>
  <c r="AE17" i="2"/>
  <c r="Y17" i="2"/>
  <c r="AE16" i="2"/>
  <c r="Y16" i="2"/>
  <c r="AE15" i="2"/>
  <c r="Y15" i="2"/>
  <c r="AE14" i="2"/>
  <c r="Y14" i="2"/>
  <c r="AE13" i="2"/>
  <c r="Y13" i="2"/>
  <c r="AE12" i="2"/>
  <c r="Y12" i="2"/>
  <c r="AE11" i="2"/>
  <c r="Y11" i="2"/>
  <c r="AE10" i="2"/>
  <c r="Y10" i="2"/>
  <c r="AE9" i="2"/>
  <c r="Y9" i="2"/>
  <c r="AE8" i="2"/>
  <c r="Y8" i="2"/>
  <c r="AE7" i="2"/>
  <c r="Y7" i="2"/>
  <c r="AE6" i="2"/>
  <c r="Y6" i="2"/>
  <c r="AE5" i="2"/>
  <c r="Y5" i="2"/>
  <c r="AE4" i="2"/>
  <c r="Y4" i="2"/>
  <c r="AE380" i="2"/>
  <c r="Y380" i="2"/>
  <c r="AE3" i="2"/>
  <c r="Y3" i="2"/>
  <c r="AE2" i="2"/>
  <c r="Y2" i="2"/>
  <c r="AE574" i="2"/>
  <c r="Y574" i="2"/>
  <c r="AE573" i="2"/>
  <c r="Y573" i="2"/>
  <c r="AE572" i="2"/>
  <c r="Y572" i="2"/>
  <c r="AE571" i="2"/>
  <c r="Y571" i="2"/>
  <c r="AE476" i="2"/>
  <c r="Y476" i="2"/>
  <c r="AE570" i="2"/>
  <c r="Y570" i="2"/>
  <c r="AE569" i="2"/>
  <c r="Y569" i="2"/>
  <c r="AE475" i="2"/>
  <c r="Y475" i="2"/>
  <c r="AE1460" i="2"/>
  <c r="Y1460" i="2"/>
  <c r="AE474" i="2"/>
  <c r="Y474" i="2"/>
  <c r="AE729" i="2"/>
  <c r="Y729" i="2"/>
  <c r="AE473" i="2"/>
  <c r="Y473" i="2"/>
  <c r="AE472" i="2"/>
  <c r="Y472" i="2"/>
  <c r="AE242" i="2"/>
  <c r="Y242" i="2"/>
  <c r="AE241" i="2"/>
  <c r="Y241" i="2"/>
  <c r="AE240" i="2"/>
  <c r="Y240" i="2"/>
  <c r="AE239" i="2"/>
  <c r="Y239" i="2"/>
  <c r="AE238" i="2"/>
  <c r="Y238" i="2"/>
  <c r="AE237" i="2"/>
  <c r="Y237" i="2"/>
  <c r="AE236" i="2"/>
  <c r="Y236" i="2"/>
  <c r="AE235" i="2"/>
  <c r="Y235" i="2"/>
  <c r="AE234" i="2"/>
  <c r="Y234" i="2"/>
  <c r="AE471" i="2"/>
  <c r="Y471" i="2"/>
  <c r="AE470" i="2"/>
  <c r="Y470" i="2"/>
  <c r="AE469" i="2"/>
  <c r="Y469" i="2"/>
  <c r="AE233" i="2"/>
  <c r="Y233" i="2"/>
  <c r="AE232" i="2"/>
  <c r="Y232" i="2"/>
  <c r="AE231" i="2"/>
  <c r="Y231" i="2"/>
  <c r="AE230" i="2"/>
  <c r="Y230" i="2"/>
  <c r="AE229" i="2"/>
  <c r="Y229" i="2"/>
  <c r="AE228" i="2"/>
  <c r="Y228" i="2"/>
  <c r="AE227" i="2"/>
  <c r="Y227" i="2"/>
  <c r="AE226" i="2"/>
  <c r="Y226" i="2"/>
  <c r="AE225" i="2"/>
  <c r="Y225" i="2"/>
  <c r="AE224" i="2"/>
  <c r="Y224" i="2"/>
  <c r="AE223" i="2"/>
  <c r="Y223" i="2"/>
  <c r="AE614" i="2"/>
  <c r="Y614" i="2"/>
  <c r="AE613" i="2"/>
  <c r="Y613" i="2"/>
  <c r="AE612" i="2"/>
  <c r="Y612" i="2"/>
  <c r="AE222" i="2"/>
  <c r="Y222" i="2"/>
  <c r="AE1424" i="2"/>
  <c r="Y1424" i="2"/>
  <c r="AE221" i="2"/>
  <c r="Y221" i="2"/>
  <c r="AE220" i="2"/>
  <c r="Y220" i="2"/>
  <c r="AE219" i="2"/>
  <c r="Y219" i="2"/>
  <c r="AE218" i="2"/>
  <c r="Y218" i="2"/>
  <c r="AE217" i="2"/>
  <c r="Y217" i="2"/>
  <c r="AE879" i="2"/>
  <c r="Y879" i="2"/>
  <c r="AE878" i="2"/>
  <c r="Y878" i="2"/>
  <c r="AE216" i="2"/>
  <c r="Y216" i="2"/>
  <c r="AE215" i="2"/>
  <c r="Y215" i="2"/>
  <c r="AE214" i="2"/>
  <c r="Y214" i="2"/>
  <c r="AE213" i="2"/>
  <c r="Y213" i="2"/>
  <c r="AE1388" i="2"/>
  <c r="Y1388" i="2"/>
  <c r="AE212" i="2"/>
  <c r="Y212" i="2"/>
  <c r="AE211" i="2"/>
  <c r="Y211" i="2"/>
  <c r="AE210" i="2"/>
  <c r="Y210" i="2"/>
  <c r="AE209" i="2"/>
  <c r="Y209" i="2"/>
  <c r="AE208" i="2"/>
  <c r="Y208" i="2"/>
  <c r="AE207" i="2"/>
  <c r="Y207" i="2"/>
  <c r="AE206" i="2"/>
  <c r="Y206" i="2"/>
  <c r="AE205" i="2"/>
  <c r="Y205" i="2"/>
  <c r="AE204" i="2"/>
  <c r="Y204" i="2"/>
  <c r="AE203" i="2"/>
  <c r="Y203" i="2"/>
  <c r="AE202" i="2"/>
  <c r="Y202" i="2"/>
  <c r="AE201" i="2"/>
  <c r="Y201" i="2"/>
  <c r="AE200" i="2"/>
  <c r="Y200" i="2"/>
  <c r="AE199" i="2"/>
  <c r="Y199" i="2"/>
  <c r="AE198" i="2"/>
  <c r="Y198" i="2"/>
  <c r="AE197" i="2"/>
  <c r="Y197" i="2"/>
  <c r="AE1352" i="2"/>
  <c r="Y1352" i="2"/>
  <c r="AE196" i="2"/>
  <c r="Y196" i="2"/>
  <c r="AE195" i="2"/>
  <c r="Y195" i="2"/>
  <c r="AE194" i="2"/>
  <c r="Y194" i="2"/>
  <c r="AE193" i="2"/>
  <c r="Y193" i="2"/>
  <c r="AE192" i="2"/>
  <c r="Y192" i="2"/>
  <c r="AE191" i="2"/>
  <c r="Y191" i="2"/>
  <c r="AE190" i="2"/>
  <c r="Y190" i="2"/>
  <c r="AE468" i="2"/>
  <c r="Y468" i="2"/>
  <c r="AE653" i="2"/>
  <c r="Y653" i="2"/>
  <c r="AE189" i="2"/>
  <c r="Y189" i="2"/>
  <c r="AE188" i="2"/>
  <c r="Y188" i="2"/>
  <c r="AE187" i="2"/>
  <c r="Y187" i="2"/>
  <c r="AE467" i="2"/>
  <c r="Y467" i="2"/>
  <c r="AE186" i="2"/>
  <c r="Y186" i="2"/>
  <c r="AE185" i="2"/>
  <c r="Y185" i="2"/>
  <c r="AE184" i="2"/>
  <c r="Y184" i="2"/>
  <c r="AE183" i="2"/>
  <c r="Y183" i="2"/>
  <c r="AE182" i="2"/>
  <c r="Y182" i="2"/>
  <c r="AE181" i="2"/>
  <c r="Y181" i="2"/>
  <c r="AE180" i="2"/>
  <c r="Y180" i="2"/>
  <c r="AE179" i="2"/>
  <c r="Y179" i="2"/>
  <c r="AE178" i="2"/>
  <c r="Y178" i="2"/>
  <c r="AE177" i="2"/>
  <c r="Y177" i="2"/>
  <c r="AE176" i="2"/>
  <c r="Y176" i="2"/>
  <c r="AE175" i="2"/>
  <c r="Y175" i="2"/>
  <c r="AE174" i="2"/>
  <c r="Y174" i="2"/>
  <c r="AE173" i="2"/>
  <c r="Y173" i="2"/>
  <c r="AE172" i="2"/>
  <c r="Y172" i="2"/>
  <c r="AE171" i="2"/>
  <c r="Y171" i="2"/>
  <c r="AE170" i="2"/>
  <c r="Y170" i="2"/>
  <c r="AE169" i="2"/>
  <c r="Y169" i="2"/>
  <c r="AE168" i="2"/>
  <c r="Y168" i="2"/>
  <c r="AE167" i="2"/>
  <c r="Y167" i="2"/>
  <c r="AE166" i="2"/>
  <c r="Y166" i="2"/>
  <c r="AE165" i="2"/>
  <c r="Y165" i="2"/>
  <c r="AE164" i="2"/>
  <c r="Y164" i="2"/>
  <c r="AE163" i="2"/>
  <c r="Y163" i="2"/>
  <c r="AE162" i="2"/>
  <c r="Y162" i="2"/>
  <c r="AE161" i="2"/>
  <c r="Y161" i="2"/>
  <c r="AE160" i="2"/>
  <c r="Y160" i="2"/>
  <c r="AE652" i="2"/>
  <c r="Y652" i="2"/>
  <c r="AE159" i="2"/>
  <c r="Y159" i="2"/>
  <c r="AE1316" i="2"/>
  <c r="Y1316" i="2"/>
  <c r="AE466" i="2"/>
  <c r="Y466" i="2"/>
  <c r="AE465" i="2"/>
  <c r="Y465" i="2"/>
  <c r="AE158" i="2"/>
  <c r="Y158" i="2"/>
  <c r="AE841" i="2"/>
  <c r="Y841" i="2"/>
  <c r="AE157" i="2"/>
  <c r="Y157" i="2"/>
  <c r="AE156" i="2"/>
  <c r="Y156" i="2"/>
  <c r="AE155" i="2"/>
  <c r="Y155" i="2"/>
  <c r="AE154" i="2"/>
  <c r="Y154" i="2"/>
  <c r="AE1280" i="2"/>
  <c r="Y1280" i="2"/>
  <c r="AE153" i="2"/>
  <c r="Y153" i="2"/>
  <c r="AE152" i="2"/>
  <c r="Y152" i="2"/>
  <c r="AE464" i="2"/>
  <c r="Y464" i="2"/>
  <c r="AE463" i="2"/>
  <c r="Y463" i="2"/>
  <c r="AE651" i="2"/>
  <c r="Y651" i="2"/>
  <c r="AE611" i="2"/>
  <c r="Y611" i="2"/>
  <c r="AE1244" i="2"/>
  <c r="Y1244" i="2"/>
  <c r="AE151" i="2"/>
  <c r="Y151" i="2"/>
  <c r="AE1208" i="2"/>
  <c r="Y1208" i="2"/>
  <c r="AE462" i="2"/>
  <c r="Y462" i="2"/>
  <c r="AE650" i="2"/>
  <c r="Y650" i="2"/>
  <c r="AE150" i="2"/>
  <c r="Y150" i="2"/>
  <c r="AE149" i="2"/>
  <c r="Y149" i="2"/>
  <c r="AE148" i="2"/>
  <c r="Y148" i="2"/>
  <c r="AE461" i="2"/>
  <c r="Y461" i="2"/>
  <c r="AE147" i="2"/>
  <c r="Y147" i="2"/>
  <c r="AE1172" i="2"/>
  <c r="Y1172" i="2"/>
  <c r="AE1136" i="2"/>
  <c r="Y1136" i="2"/>
  <c r="AE460" i="2"/>
  <c r="Y460" i="2"/>
  <c r="AE459" i="2"/>
  <c r="Y459" i="2"/>
  <c r="AE458" i="2"/>
  <c r="Y458" i="2"/>
  <c r="AE457" i="2"/>
  <c r="Y457" i="2"/>
  <c r="AE456" i="2"/>
  <c r="Y456" i="2"/>
  <c r="AE610" i="2"/>
  <c r="Y610" i="2"/>
  <c r="AE146" i="2"/>
  <c r="Y146" i="2"/>
  <c r="AE728" i="2"/>
  <c r="Y728" i="2"/>
  <c r="AE805" i="2"/>
  <c r="Y805" i="2"/>
  <c r="AE1100" i="2"/>
  <c r="Y1100" i="2"/>
  <c r="AE804" i="2"/>
  <c r="Y804" i="2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AE2" i="1"/>
  <c r="G111" i="8" l="1"/>
  <c r="AD1" i="8"/>
  <c r="AD529" i="12"/>
  <c r="AD353" i="11"/>
  <c r="AD320" i="11"/>
  <c r="AD284" i="11"/>
  <c r="AD250" i="11"/>
  <c r="AD319" i="12"/>
  <c r="AD39" i="12"/>
  <c r="AD146" i="12"/>
  <c r="AD249" i="12"/>
  <c r="AD3" i="12"/>
  <c r="AD180" i="12"/>
  <c r="AD215" i="12"/>
  <c r="AD5" i="8"/>
  <c r="AD2" i="8"/>
  <c r="AD1" i="17"/>
  <c r="AD40" i="12"/>
  <c r="AD75" i="12"/>
  <c r="AD1" i="12"/>
  <c r="AD76" i="12"/>
  <c r="AD112" i="12"/>
  <c r="AD2" i="11"/>
  <c r="AD39" i="11"/>
  <c r="AD181" i="11"/>
  <c r="AD146" i="11"/>
  <c r="AD110" i="11"/>
  <c r="AD75" i="11"/>
  <c r="AD215" i="11"/>
  <c r="AD3" i="11"/>
  <c r="AD74" i="11"/>
  <c r="AD1" i="11"/>
  <c r="AD4" i="11"/>
  <c r="AD2" i="13"/>
  <c r="AD4" i="12"/>
  <c r="AD5" i="11"/>
  <c r="AD2" i="12"/>
  <c r="AD145" i="7"/>
  <c r="AD180" i="7"/>
  <c r="AD109" i="7"/>
  <c r="AD146" i="7"/>
  <c r="AD282" i="7"/>
  <c r="AD31" i="6"/>
  <c r="AD39" i="6"/>
  <c r="AD142" i="6"/>
  <c r="AD3" i="6"/>
  <c r="AD23" i="6"/>
  <c r="AD27" i="6"/>
  <c r="AD35" i="6"/>
  <c r="AD102" i="6"/>
  <c r="AD106" i="6"/>
  <c r="AD7" i="6"/>
  <c r="AD19" i="6"/>
  <c r="AD43" i="6"/>
  <c r="AD29" i="6"/>
  <c r="AD211" i="6"/>
  <c r="AD21" i="6"/>
  <c r="AD107" i="6"/>
  <c r="AD22" i="6"/>
  <c r="AD175" i="6"/>
  <c r="AD14" i="6"/>
  <c r="AD141" i="6"/>
  <c r="G243" i="5"/>
  <c r="AD206" i="5"/>
  <c r="AD172" i="5"/>
  <c r="AD136" i="5"/>
  <c r="AD137" i="5"/>
  <c r="AD10" i="5"/>
  <c r="AD92" i="5"/>
  <c r="AD42" i="5"/>
  <c r="AD21" i="5"/>
  <c r="AD14" i="5"/>
  <c r="AD33" i="5"/>
  <c r="AD45" i="5"/>
  <c r="AD57" i="5"/>
  <c r="AD61" i="5"/>
  <c r="AD73" i="5"/>
  <c r="AD85" i="5"/>
  <c r="AD89" i="5"/>
  <c r="AD93" i="5"/>
  <c r="AD97" i="5"/>
  <c r="AD11" i="5"/>
  <c r="AD15" i="5"/>
  <c r="AD30" i="5"/>
  <c r="AD38" i="5"/>
  <c r="AD37" i="5"/>
  <c r="AD26" i="5"/>
  <c r="AD69" i="5"/>
  <c r="AD19" i="5"/>
  <c r="AD23" i="5"/>
  <c r="AD54" i="5"/>
  <c r="AD62" i="5"/>
  <c r="AD70" i="5"/>
  <c r="AD78" i="5"/>
  <c r="AD86" i="5"/>
  <c r="AD94" i="5"/>
  <c r="AD29" i="5"/>
  <c r="AD12" i="5"/>
  <c r="AD49" i="5"/>
  <c r="AD77" i="5"/>
  <c r="AD46" i="5"/>
  <c r="AD1" i="5"/>
  <c r="AD27" i="5"/>
  <c r="AD31" i="5"/>
  <c r="AD35" i="5"/>
  <c r="AD39" i="5"/>
  <c r="AD25" i="5"/>
  <c r="AD18" i="5"/>
  <c r="AD3" i="5"/>
  <c r="AD65" i="5"/>
  <c r="AD9" i="5"/>
  <c r="AD43" i="5"/>
  <c r="AD47" i="5"/>
  <c r="AD51" i="5"/>
  <c r="AD59" i="5"/>
  <c r="AD63" i="5"/>
  <c r="AD67" i="5"/>
  <c r="AD71" i="5"/>
  <c r="AD75" i="5"/>
  <c r="AD79" i="5"/>
  <c r="AD83" i="5"/>
  <c r="AD87" i="5"/>
  <c r="AD91" i="5"/>
  <c r="AD95" i="5"/>
  <c r="AD6" i="5"/>
  <c r="AD41" i="5"/>
  <c r="AD22" i="5"/>
  <c r="AD53" i="5"/>
  <c r="AD81" i="5"/>
  <c r="AD60" i="5"/>
  <c r="AD55" i="5"/>
  <c r="AD2" i="5"/>
  <c r="AD13" i="5"/>
  <c r="AD17" i="5"/>
  <c r="AD96" i="5"/>
  <c r="AD147" i="4"/>
  <c r="AD155" i="4"/>
  <c r="AD163" i="4"/>
  <c r="AD171" i="4"/>
  <c r="AD179" i="4"/>
  <c r="AD255" i="4"/>
  <c r="AD30" i="4"/>
  <c r="AD19" i="4"/>
  <c r="AD27" i="4"/>
  <c r="AD35" i="4"/>
  <c r="AD43" i="4"/>
  <c r="AD51" i="4"/>
  <c r="AD59" i="4"/>
  <c r="AD67" i="4"/>
  <c r="AD144" i="4"/>
  <c r="AD154" i="4"/>
  <c r="AD152" i="4"/>
  <c r="AD156" i="4"/>
  <c r="AD160" i="4"/>
  <c r="AD164" i="4"/>
  <c r="AD168" i="4"/>
  <c r="AD172" i="4"/>
  <c r="AD176" i="4"/>
  <c r="AD180" i="4"/>
  <c r="AD184" i="4"/>
  <c r="AD103" i="4"/>
  <c r="AD20" i="4"/>
  <c r="AD36" i="4"/>
  <c r="AD44" i="4"/>
  <c r="AD52" i="4"/>
  <c r="AD60" i="4"/>
  <c r="AD68" i="4"/>
  <c r="AD76" i="4"/>
  <c r="AD84" i="4"/>
  <c r="AD92" i="4"/>
  <c r="AD100" i="4"/>
  <c r="AD104" i="4"/>
  <c r="AD145" i="4"/>
  <c r="AD149" i="4"/>
  <c r="AD28" i="4"/>
  <c r="AD153" i="4"/>
  <c r="AD157" i="4"/>
  <c r="AD161" i="4"/>
  <c r="AD165" i="4"/>
  <c r="AD169" i="4"/>
  <c r="AD173" i="4"/>
  <c r="AD177" i="4"/>
  <c r="AD181" i="4"/>
  <c r="AD220" i="4"/>
  <c r="AD181" i="7"/>
  <c r="AD248" i="7"/>
  <c r="AD215" i="7"/>
  <c r="AD1" i="6"/>
  <c r="AD104" i="6"/>
  <c r="AD12" i="7"/>
  <c r="AD144" i="7"/>
  <c r="AD110" i="7"/>
  <c r="AD31" i="7"/>
  <c r="AD35" i="7"/>
  <c r="AD27" i="7"/>
  <c r="AD73" i="7"/>
  <c r="AD11" i="7"/>
  <c r="AD74" i="7"/>
  <c r="AD71" i="7"/>
  <c r="AD4" i="7"/>
  <c r="AD19" i="7"/>
  <c r="AD72" i="7"/>
  <c r="AD1" i="7"/>
  <c r="AD5" i="7"/>
  <c r="AD20" i="7"/>
  <c r="AD9" i="7"/>
  <c r="AD13" i="7"/>
  <c r="AD28" i="7"/>
  <c r="AD36" i="7"/>
  <c r="AD17" i="7"/>
  <c r="AD21" i="7"/>
  <c r="AD10" i="7"/>
  <c r="AD25" i="7"/>
  <c r="AD33" i="7"/>
  <c r="AD3" i="7"/>
  <c r="AD18" i="7"/>
  <c r="AD26" i="7"/>
  <c r="AD34" i="7"/>
  <c r="AD11" i="6"/>
  <c r="AD15" i="6"/>
  <c r="AD46" i="6"/>
  <c r="AD54" i="6"/>
  <c r="AD62" i="6"/>
  <c r="AD105" i="6"/>
  <c r="AD51" i="6"/>
  <c r="AD59" i="6"/>
  <c r="AD63" i="6"/>
  <c r="AD67" i="6"/>
  <c r="AD103" i="6"/>
  <c r="AD47" i="6"/>
  <c r="AD55" i="6"/>
  <c r="AD56" i="6"/>
  <c r="AD9" i="6"/>
  <c r="AD13" i="6"/>
  <c r="AD17" i="6"/>
  <c r="AD37" i="6"/>
  <c r="AD41" i="6"/>
  <c r="AD45" i="6"/>
  <c r="AD53" i="6"/>
  <c r="AD61" i="6"/>
  <c r="AD30" i="6"/>
  <c r="AD38" i="6"/>
  <c r="AD29" i="7"/>
  <c r="AD7" i="7"/>
  <c r="AD23" i="7"/>
  <c r="AD2" i="7"/>
  <c r="AD16" i="7"/>
  <c r="AD24" i="7"/>
  <c r="AD32" i="7"/>
  <c r="AD6" i="7"/>
  <c r="AD14" i="7"/>
  <c r="AD22" i="7"/>
  <c r="AD8" i="7"/>
  <c r="AD30" i="7"/>
  <c r="AD15" i="7"/>
  <c r="AD65" i="6"/>
  <c r="AD20" i="6"/>
  <c r="AD36" i="6"/>
  <c r="AD44" i="6"/>
  <c r="AD52" i="6"/>
  <c r="AD60" i="6"/>
  <c r="AD49" i="6"/>
  <c r="AD28" i="6"/>
  <c r="AD10" i="6"/>
  <c r="AD26" i="6"/>
  <c r="AD34" i="6"/>
  <c r="AD42" i="6"/>
  <c r="AD58" i="6"/>
  <c r="AD66" i="6"/>
  <c r="AD25" i="6"/>
  <c r="AD12" i="6"/>
  <c r="AD18" i="6"/>
  <c r="AD50" i="6"/>
  <c r="AD5" i="6"/>
  <c r="AD57" i="6"/>
  <c r="AD4" i="6"/>
  <c r="AD8" i="6"/>
  <c r="AD16" i="6"/>
  <c r="AD24" i="6"/>
  <c r="AD32" i="6"/>
  <c r="AD40" i="6"/>
  <c r="AD48" i="6"/>
  <c r="AD33" i="6"/>
  <c r="AD2" i="6"/>
  <c r="AD34" i="5"/>
  <c r="AD4" i="5"/>
  <c r="AD28" i="5"/>
  <c r="AD7" i="5"/>
  <c r="AD74" i="5"/>
  <c r="AD90" i="5"/>
  <c r="AD5" i="5"/>
  <c r="AD24" i="5"/>
  <c r="AD40" i="5"/>
  <c r="AD64" i="5"/>
  <c r="AD72" i="5"/>
  <c r="AD80" i="5"/>
  <c r="AD88" i="5"/>
  <c r="AD58" i="5"/>
  <c r="AD32" i="5"/>
  <c r="AD8" i="5"/>
  <c r="AD48" i="5"/>
  <c r="AD50" i="5"/>
  <c r="AD82" i="5"/>
  <c r="AD16" i="5"/>
  <c r="AD56" i="5"/>
  <c r="AD66" i="5"/>
  <c r="AD20" i="5"/>
  <c r="AD36" i="5"/>
  <c r="AD44" i="5"/>
  <c r="AD52" i="5"/>
  <c r="AD68" i="5"/>
  <c r="AD76" i="5"/>
  <c r="AD84" i="5"/>
  <c r="AD108" i="4"/>
  <c r="AD158" i="4"/>
  <c r="AD174" i="4"/>
  <c r="AD182" i="4"/>
  <c r="AD150" i="4"/>
  <c r="AD166" i="4"/>
  <c r="AD105" i="4"/>
  <c r="AD148" i="4"/>
  <c r="AD159" i="4"/>
  <c r="AD167" i="4"/>
  <c r="AD175" i="4"/>
  <c r="AD183" i="4"/>
  <c r="AD146" i="4"/>
  <c r="AD162" i="4"/>
  <c r="AD170" i="4"/>
  <c r="AD178" i="4"/>
  <c r="AD7" i="4"/>
  <c r="AD11" i="4"/>
  <c r="AD15" i="4"/>
  <c r="AD83" i="4"/>
  <c r="AD99" i="4"/>
  <c r="AD107" i="4"/>
  <c r="AD75" i="4"/>
  <c r="AD91" i="4"/>
  <c r="AD12" i="4"/>
  <c r="AD23" i="4"/>
  <c r="AD71" i="4"/>
  <c r="AD6" i="4"/>
  <c r="AD22" i="4"/>
  <c r="AD38" i="4"/>
  <c r="AD54" i="4"/>
  <c r="AD17" i="4"/>
  <c r="AD25" i="4"/>
  <c r="AD33" i="4"/>
  <c r="AD57" i="4"/>
  <c r="AD4" i="4"/>
  <c r="AD55" i="4"/>
  <c r="AD87" i="4"/>
  <c r="AD18" i="4"/>
  <c r="AD34" i="4"/>
  <c r="AD58" i="4"/>
  <c r="AD66" i="4"/>
  <c r="AD74" i="4"/>
  <c r="AD82" i="4"/>
  <c r="AD90" i="4"/>
  <c r="AD98" i="4"/>
  <c r="AD106" i="4"/>
  <c r="AD63" i="4"/>
  <c r="AD26" i="4"/>
  <c r="AD5" i="4"/>
  <c r="AD29" i="4"/>
  <c r="AD45" i="4"/>
  <c r="AD53" i="4"/>
  <c r="AD69" i="4"/>
  <c r="AD77" i="4"/>
  <c r="AD85" i="4"/>
  <c r="AD93" i="4"/>
  <c r="AD101" i="4"/>
  <c r="AD109" i="4"/>
  <c r="AD39" i="4"/>
  <c r="AD95" i="4"/>
  <c r="AD10" i="4"/>
  <c r="AD42" i="4"/>
  <c r="AD13" i="4"/>
  <c r="AD37" i="4"/>
  <c r="AD16" i="4"/>
  <c r="AD24" i="4"/>
  <c r="AD32" i="4"/>
  <c r="AD40" i="4"/>
  <c r="AD48" i="4"/>
  <c r="AD56" i="4"/>
  <c r="AD64" i="4"/>
  <c r="AD72" i="4"/>
  <c r="AD80" i="4"/>
  <c r="AD88" i="4"/>
  <c r="AD96" i="4"/>
  <c r="AD31" i="4"/>
  <c r="AD2" i="4"/>
  <c r="AD50" i="4"/>
  <c r="AD21" i="4"/>
  <c r="AD61" i="4"/>
  <c r="AD8" i="4"/>
  <c r="AD3" i="4"/>
  <c r="AD47" i="4"/>
  <c r="AD79" i="4"/>
  <c r="AD46" i="4"/>
  <c r="AD62" i="4"/>
  <c r="AD70" i="4"/>
  <c r="AD78" i="4"/>
  <c r="AD86" i="4"/>
  <c r="AD94" i="4"/>
  <c r="AD102" i="4"/>
  <c r="AD110" i="4"/>
  <c r="AD14" i="4"/>
  <c r="AD9" i="4"/>
  <c r="AD41" i="4"/>
  <c r="AD49" i="4"/>
  <c r="AD65" i="4"/>
  <c r="AD73" i="4"/>
  <c r="AD81" i="4"/>
  <c r="AD89" i="4"/>
  <c r="AD97" i="4"/>
  <c r="AD160" i="2"/>
  <c r="AD466" i="2"/>
  <c r="AD175" i="2"/>
  <c r="AD570" i="2"/>
  <c r="AD650" i="2"/>
  <c r="AD1244" i="2"/>
  <c r="AD4" i="2"/>
  <c r="AD197" i="2"/>
  <c r="AD161" i="2"/>
  <c r="AD196" i="2"/>
  <c r="AD233" i="2"/>
  <c r="AD22" i="2"/>
  <c r="AD459" i="2"/>
  <c r="AD173" i="2"/>
  <c r="AD468" i="2"/>
  <c r="AD226" i="2"/>
  <c r="AD242" i="2"/>
  <c r="AD10" i="2"/>
  <c r="AD26" i="2"/>
  <c r="AD386" i="2"/>
  <c r="AD44" i="2"/>
  <c r="AD57" i="2"/>
  <c r="AD73" i="2"/>
  <c r="AD89" i="2"/>
  <c r="AD97" i="2"/>
  <c r="AD105" i="2"/>
  <c r="AD396" i="2"/>
  <c r="AD404" i="2"/>
  <c r="AD412" i="2"/>
  <c r="AD420" i="2"/>
  <c r="AD485" i="2"/>
  <c r="AD490" i="2"/>
  <c r="AD989" i="2"/>
  <c r="AD1820" i="2"/>
  <c r="AD278" i="2"/>
  <c r="AD690" i="2"/>
  <c r="AD2216" i="2"/>
  <c r="AD286" i="2"/>
  <c r="AD530" i="2"/>
  <c r="AD297" i="2"/>
  <c r="AD305" i="2"/>
  <c r="AD313" i="2"/>
  <c r="AD321" i="2"/>
  <c r="AD328" i="2"/>
  <c r="AD336" i="2"/>
  <c r="AD344" i="2"/>
  <c r="AD149" i="2"/>
  <c r="AD184" i="2"/>
  <c r="AD234" i="2"/>
  <c r="AD610" i="2"/>
  <c r="AD651" i="2"/>
  <c r="AD169" i="2"/>
  <c r="AD187" i="2"/>
  <c r="AD203" i="2"/>
  <c r="AD614" i="2"/>
  <c r="AD238" i="2"/>
  <c r="AD3" i="2"/>
  <c r="AD18" i="2"/>
  <c r="AD34" i="2"/>
  <c r="AD36" i="2"/>
  <c r="AD49" i="2"/>
  <c r="AD65" i="2"/>
  <c r="AD81" i="2"/>
  <c r="AD147" i="2"/>
  <c r="AD150" i="2"/>
  <c r="AD156" i="2"/>
  <c r="AD177" i="2"/>
  <c r="AD181" i="2"/>
  <c r="AD193" i="2"/>
  <c r="AD1352" i="2"/>
  <c r="AD211" i="2"/>
  <c r="AD230" i="2"/>
  <c r="AD469" i="2"/>
  <c r="AD474" i="2"/>
  <c r="AD1100" i="2"/>
  <c r="AD180" i="2"/>
  <c r="AD1424" i="2"/>
  <c r="AD456" i="2"/>
  <c r="AD146" i="2"/>
  <c r="AD2360" i="2"/>
  <c r="AD953" i="2"/>
  <c r="AD413" i="2"/>
  <c r="AD82" i="2"/>
  <c r="AD27" i="2"/>
  <c r="AD337" i="2"/>
  <c r="AD306" i="2"/>
  <c r="AD2036" i="2"/>
  <c r="AD405" i="2"/>
  <c r="AD50" i="2"/>
  <c r="AD19" i="2"/>
  <c r="AD322" i="2"/>
  <c r="AD531" i="2"/>
  <c r="AD279" i="2"/>
  <c r="AD480" i="2"/>
  <c r="AD98" i="2"/>
  <c r="AD58" i="2"/>
  <c r="AD35" i="2"/>
  <c r="AD314" i="2"/>
  <c r="AD287" i="2"/>
  <c r="AD491" i="2"/>
  <c r="AD106" i="2"/>
  <c r="AD74" i="2"/>
  <c r="AD387" i="2"/>
  <c r="AD1856" i="2"/>
  <c r="AD90" i="2"/>
  <c r="AD11" i="2"/>
  <c r="AD329" i="2"/>
  <c r="AD2252" i="2"/>
  <c r="AD486" i="2"/>
  <c r="AD66" i="2"/>
  <c r="AD37" i="2"/>
  <c r="AD380" i="2"/>
  <c r="AD1172" i="2"/>
  <c r="AD298" i="2"/>
  <c r="AD397" i="2"/>
  <c r="AD45" i="2"/>
  <c r="AD463" i="2"/>
  <c r="AD188" i="2"/>
  <c r="AD204" i="2"/>
  <c r="AD239" i="2"/>
  <c r="AD7" i="2"/>
  <c r="AD23" i="2"/>
  <c r="AD383" i="2"/>
  <c r="AD41" i="2"/>
  <c r="AD54" i="2"/>
  <c r="AD70" i="2"/>
  <c r="AD86" i="2"/>
  <c r="AD94" i="2"/>
  <c r="AD102" i="2"/>
  <c r="AD110" i="2"/>
  <c r="AD401" i="2"/>
  <c r="AD409" i="2"/>
  <c r="AD417" i="2"/>
  <c r="AD482" i="2"/>
  <c r="AD915" i="2"/>
  <c r="AD1604" i="2"/>
  <c r="AD1712" i="2"/>
  <c r="AD1928" i="2"/>
  <c r="AD1064" i="2"/>
  <c r="AD2144" i="2"/>
  <c r="AD283" i="2"/>
  <c r="AD291" i="2"/>
  <c r="AD294" i="2"/>
  <c r="AD302" i="2"/>
  <c r="AD310" i="2"/>
  <c r="AD318" i="2"/>
  <c r="AD326" i="2"/>
  <c r="AD333" i="2"/>
  <c r="AD341" i="2"/>
  <c r="AD165" i="2"/>
  <c r="AD218" i="2"/>
  <c r="AD569" i="2"/>
  <c r="AD805" i="2"/>
  <c r="AD151" i="2"/>
  <c r="AD652" i="2"/>
  <c r="AD185" i="2"/>
  <c r="AD200" i="2"/>
  <c r="AD879" i="2"/>
  <c r="AD235" i="2"/>
  <c r="AD573" i="2"/>
  <c r="AD15" i="2"/>
  <c r="AD31" i="2"/>
  <c r="AD391" i="2"/>
  <c r="AD478" i="2"/>
  <c r="AD62" i="2"/>
  <c r="AD78" i="2"/>
  <c r="AD460" i="2"/>
  <c r="AD461" i="2"/>
  <c r="AD1280" i="2"/>
  <c r="AD157" i="2"/>
  <c r="AD167" i="2"/>
  <c r="AD190" i="2"/>
  <c r="AD194" i="2"/>
  <c r="AD208" i="2"/>
  <c r="AD212" i="2"/>
  <c r="AD612" i="2"/>
  <c r="AD472" i="2"/>
  <c r="AD1460" i="2"/>
  <c r="AD201" i="2"/>
  <c r="AD217" i="2"/>
  <c r="AD476" i="2"/>
  <c r="AD8" i="2"/>
  <c r="AD24" i="2"/>
  <c r="AD381" i="2"/>
  <c r="AD392" i="2"/>
  <c r="AD42" i="2"/>
  <c r="AD48" i="2"/>
  <c r="AD55" i="2"/>
  <c r="AD59" i="2"/>
  <c r="AD67" i="2"/>
  <c r="AD75" i="2"/>
  <c r="AD87" i="2"/>
  <c r="AD99" i="2"/>
  <c r="AD394" i="2"/>
  <c r="AD406" i="2"/>
  <c r="AD418" i="2"/>
  <c r="AD487" i="2"/>
  <c r="AD1640" i="2"/>
  <c r="AD990" i="2"/>
  <c r="AD1748" i="2"/>
  <c r="AD280" i="2"/>
  <c r="AD1964" i="2"/>
  <c r="AD2072" i="2"/>
  <c r="AD692" i="2"/>
  <c r="AD2288" i="2"/>
  <c r="AD284" i="2"/>
  <c r="AD288" i="2"/>
  <c r="AD292" i="2"/>
  <c r="AD532" i="2"/>
  <c r="AD295" i="2"/>
  <c r="AD299" i="2"/>
  <c r="AD303" i="2"/>
  <c r="AD307" i="2"/>
  <c r="AD311" i="2"/>
  <c r="AD315" i="2"/>
  <c r="AD319" i="2"/>
  <c r="AD323" i="2"/>
  <c r="AD2324" i="2"/>
  <c r="AD330" i="2"/>
  <c r="AD334" i="2"/>
  <c r="AD338" i="2"/>
  <c r="AD342" i="2"/>
  <c r="AD2396" i="2"/>
  <c r="AD215" i="2"/>
  <c r="AD228" i="2"/>
  <c r="AD574" i="2"/>
  <c r="AD12" i="2"/>
  <c r="AD20" i="2"/>
  <c r="AD28" i="2"/>
  <c r="AD384" i="2"/>
  <c r="AD38" i="2"/>
  <c r="AD477" i="2"/>
  <c r="AD51" i="2"/>
  <c r="AD63" i="2"/>
  <c r="AD71" i="2"/>
  <c r="AD79" i="2"/>
  <c r="AD91" i="2"/>
  <c r="AD103" i="2"/>
  <c r="AD398" i="2"/>
  <c r="AD410" i="2"/>
  <c r="AD766" i="2"/>
  <c r="AD916" i="2"/>
  <c r="AD1892" i="2"/>
  <c r="AD415" i="2"/>
  <c r="AD464" i="2"/>
  <c r="AD154" i="2"/>
  <c r="AD164" i="2"/>
  <c r="AD168" i="2"/>
  <c r="AD183" i="2"/>
  <c r="AD205" i="2"/>
  <c r="AD209" i="2"/>
  <c r="AD221" i="2"/>
  <c r="AD613" i="2"/>
  <c r="AD471" i="2"/>
  <c r="AD16" i="2"/>
  <c r="AD32" i="2"/>
  <c r="AD388" i="2"/>
  <c r="AD83" i="2"/>
  <c r="AD95" i="2"/>
  <c r="AD107" i="2"/>
  <c r="AD402" i="2"/>
  <c r="AD414" i="2"/>
  <c r="AD483" i="2"/>
  <c r="AD768" i="2"/>
  <c r="AD1027" i="2"/>
  <c r="AD458" i="2"/>
  <c r="AD841" i="2"/>
  <c r="AD1316" i="2"/>
  <c r="AD172" i="2"/>
  <c r="AD176" i="2"/>
  <c r="AD653" i="2"/>
  <c r="AD1388" i="2"/>
  <c r="AD216" i="2"/>
  <c r="AD225" i="2"/>
  <c r="AD229" i="2"/>
  <c r="AD241" i="2"/>
  <c r="AD465" i="2"/>
  <c r="AD220" i="2"/>
  <c r="AD237" i="2"/>
  <c r="AD1496" i="2"/>
  <c r="AD61" i="2"/>
  <c r="AD101" i="2"/>
  <c r="AD1676" i="2"/>
  <c r="AD533" i="2"/>
  <c r="AD332" i="2"/>
  <c r="AD163" i="2"/>
  <c r="AD192" i="2"/>
  <c r="AD6" i="2"/>
  <c r="AD390" i="2"/>
  <c r="AD53" i="2"/>
  <c r="AD93" i="2"/>
  <c r="AD400" i="2"/>
  <c r="AD2108" i="2"/>
  <c r="AD159" i="2"/>
  <c r="AD182" i="2"/>
  <c r="AD202" i="2"/>
  <c r="AD878" i="2"/>
  <c r="AD475" i="2"/>
  <c r="AD56" i="2"/>
  <c r="AD72" i="2"/>
  <c r="AD88" i="2"/>
  <c r="AD104" i="2"/>
  <c r="AD419" i="2"/>
  <c r="AD484" i="2"/>
  <c r="AD1784" i="2"/>
  <c r="AD689" i="2"/>
  <c r="AD2180" i="2"/>
  <c r="AD285" i="2"/>
  <c r="AD529" i="2"/>
  <c r="AD296" i="2"/>
  <c r="AD304" i="2"/>
  <c r="AD312" i="2"/>
  <c r="AD320" i="2"/>
  <c r="AD327" i="2"/>
  <c r="AD335" i="2"/>
  <c r="AD343" i="2"/>
  <c r="AD199" i="2"/>
  <c r="AD232" i="2"/>
  <c r="AD572" i="2"/>
  <c r="AD77" i="2"/>
  <c r="AD109" i="2"/>
  <c r="AD1568" i="2"/>
  <c r="AD317" i="2"/>
  <c r="AD155" i="2"/>
  <c r="AD189" i="2"/>
  <c r="AD222" i="2"/>
  <c r="AD240" i="2"/>
  <c r="AD479" i="2"/>
  <c r="AD64" i="2"/>
  <c r="AD80" i="2"/>
  <c r="AD1532" i="2"/>
  <c r="AD467" i="2"/>
  <c r="AD214" i="2"/>
  <c r="AD729" i="2"/>
  <c r="AD14" i="2"/>
  <c r="AD40" i="2"/>
  <c r="AD85" i="2"/>
  <c r="AD416" i="2"/>
  <c r="AD489" i="2"/>
  <c r="AD1063" i="2"/>
  <c r="AD282" i="2"/>
  <c r="AD309" i="2"/>
  <c r="AD325" i="2"/>
  <c r="AD148" i="2"/>
  <c r="AD166" i="2"/>
  <c r="AD195" i="2"/>
  <c r="AD470" i="2"/>
  <c r="AD9" i="2"/>
  <c r="AD25" i="2"/>
  <c r="AD385" i="2"/>
  <c r="AD43" i="2"/>
  <c r="AD96" i="2"/>
  <c r="AD395" i="2"/>
  <c r="AD411" i="2"/>
  <c r="AD952" i="2"/>
  <c r="AD1208" i="2"/>
  <c r="AD171" i="2"/>
  <c r="AD224" i="2"/>
  <c r="AD30" i="2"/>
  <c r="AD47" i="2"/>
  <c r="AD69" i="2"/>
  <c r="AD408" i="2"/>
  <c r="AD767" i="2"/>
  <c r="AD527" i="2"/>
  <c r="AD290" i="2"/>
  <c r="AD301" i="2"/>
  <c r="AD340" i="2"/>
  <c r="AD457" i="2"/>
  <c r="AD611" i="2"/>
  <c r="AD174" i="2"/>
  <c r="AD210" i="2"/>
  <c r="AD227" i="2"/>
  <c r="AD2" i="2"/>
  <c r="AD17" i="2"/>
  <c r="AD33" i="2"/>
  <c r="AD393" i="2"/>
  <c r="AD403" i="2"/>
  <c r="AD2000" i="2"/>
  <c r="AD804" i="2"/>
  <c r="AD153" i="2"/>
  <c r="AD179" i="2"/>
  <c r="AD728" i="2"/>
  <c r="AD462" i="2"/>
  <c r="AD152" i="2"/>
  <c r="AD162" i="2"/>
  <c r="AD170" i="2"/>
  <c r="AD191" i="2"/>
  <c r="AD213" i="2"/>
  <c r="AD223" i="2"/>
  <c r="AD231" i="2"/>
  <c r="AD473" i="2"/>
  <c r="AD571" i="2"/>
  <c r="AD5" i="2"/>
  <c r="AD389" i="2"/>
  <c r="AD39" i="2"/>
  <c r="AD52" i="2"/>
  <c r="AD68" i="2"/>
  <c r="AD76" i="2"/>
  <c r="AD108" i="2"/>
  <c r="AD407" i="2"/>
  <c r="AD481" i="2"/>
  <c r="AD488" i="2"/>
  <c r="AD730" i="2"/>
  <c r="AD842" i="2"/>
  <c r="AD1026" i="2"/>
  <c r="AD528" i="2"/>
  <c r="AD691" i="2"/>
  <c r="AD281" i="2"/>
  <c r="AD289" i="2"/>
  <c r="AD293" i="2"/>
  <c r="AD300" i="2"/>
  <c r="AD308" i="2"/>
  <c r="AD316" i="2"/>
  <c r="AD324" i="2"/>
  <c r="AD331" i="2"/>
  <c r="AD339" i="2"/>
  <c r="AD2432" i="2"/>
  <c r="AD207" i="2"/>
  <c r="AD1136" i="2"/>
  <c r="AD158" i="2"/>
  <c r="AD178" i="2"/>
  <c r="AD186" i="2"/>
  <c r="AD198" i="2"/>
  <c r="AD206" i="2"/>
  <c r="AD219" i="2"/>
  <c r="AD236" i="2"/>
  <c r="AD13" i="2"/>
  <c r="AD21" i="2"/>
  <c r="AD29" i="2"/>
  <c r="AD382" i="2"/>
  <c r="AD46" i="2"/>
  <c r="AD60" i="2"/>
  <c r="AD84" i="2"/>
  <c r="AD92" i="2"/>
  <c r="AD100" i="2"/>
  <c r="AD399" i="2"/>
  <c r="AD22" i="1"/>
  <c r="AD94" i="1"/>
  <c r="AD54" i="1"/>
  <c r="AD430" i="1"/>
  <c r="AD6" i="1"/>
  <c r="AD30" i="1"/>
  <c r="AD437" i="1"/>
  <c r="AD381" i="1"/>
  <c r="AD341" i="1"/>
  <c r="AD293" i="1"/>
  <c r="AD245" i="1"/>
  <c r="AD197" i="1"/>
  <c r="AD189" i="1"/>
  <c r="AD181" i="1"/>
  <c r="AD173" i="1"/>
  <c r="AD165" i="1"/>
  <c r="AD157" i="1"/>
  <c r="AD149" i="1"/>
  <c r="AD141" i="1"/>
  <c r="AD133" i="1"/>
  <c r="AD125" i="1"/>
  <c r="AD117" i="1"/>
  <c r="AD109" i="1"/>
  <c r="AD436" i="1"/>
  <c r="AD428" i="1"/>
  <c r="AD420" i="1"/>
  <c r="AD412" i="1"/>
  <c r="AD404" i="1"/>
  <c r="AD396" i="1"/>
  <c r="AD388" i="1"/>
  <c r="AD380" i="1"/>
  <c r="AD372" i="1"/>
  <c r="AD364" i="1"/>
  <c r="AD356" i="1"/>
  <c r="AD348" i="1"/>
  <c r="AD429" i="1"/>
  <c r="AD365" i="1"/>
  <c r="AD325" i="1"/>
  <c r="AD277" i="1"/>
  <c r="AD213" i="1"/>
  <c r="AD427" i="1"/>
  <c r="AD379" i="1"/>
  <c r="AD339" i="1"/>
  <c r="AD299" i="1"/>
  <c r="AD259" i="1"/>
  <c r="AD211" i="1"/>
  <c r="AD171" i="1"/>
  <c r="AD139" i="1"/>
  <c r="AD131" i="1"/>
  <c r="AD123" i="1"/>
  <c r="AD115" i="1"/>
  <c r="AD107" i="1"/>
  <c r="AD46" i="1"/>
  <c r="AD413" i="1"/>
  <c r="AD389" i="1"/>
  <c r="AD349" i="1"/>
  <c r="AD301" i="1"/>
  <c r="AD253" i="1"/>
  <c r="AD229" i="1"/>
  <c r="AD419" i="1"/>
  <c r="AD387" i="1"/>
  <c r="AD355" i="1"/>
  <c r="AD323" i="1"/>
  <c r="AD291" i="1"/>
  <c r="AD251" i="1"/>
  <c r="AD219" i="1"/>
  <c r="AD187" i="1"/>
  <c r="AD155" i="1"/>
  <c r="AD418" i="1"/>
  <c r="AD362" i="1"/>
  <c r="AD346" i="1"/>
  <c r="AD322" i="1"/>
  <c r="AD306" i="1"/>
  <c r="AD290" i="1"/>
  <c r="AD274" i="1"/>
  <c r="AD266" i="1"/>
  <c r="AD258" i="1"/>
  <c r="AD250" i="1"/>
  <c r="AD242" i="1"/>
  <c r="AD234" i="1"/>
  <c r="AD226" i="1"/>
  <c r="AD218" i="1"/>
  <c r="AD210" i="1"/>
  <c r="AD202" i="1"/>
  <c r="AD194" i="1"/>
  <c r="AD186" i="1"/>
  <c r="AD178" i="1"/>
  <c r="AD170" i="1"/>
  <c r="AD162" i="1"/>
  <c r="AD154" i="1"/>
  <c r="AD146" i="1"/>
  <c r="AD138" i="1"/>
  <c r="AD130" i="1"/>
  <c r="AD122" i="1"/>
  <c r="AD114" i="1"/>
  <c r="AD106" i="1"/>
  <c r="AD98" i="1"/>
  <c r="AD90" i="1"/>
  <c r="AD82" i="1"/>
  <c r="AD74" i="1"/>
  <c r="AD66" i="1"/>
  <c r="AD58" i="1"/>
  <c r="AD50" i="1"/>
  <c r="AD42" i="1"/>
  <c r="AD34" i="1"/>
  <c r="AD26" i="1"/>
  <c r="AD18" i="1"/>
  <c r="AD10" i="1"/>
  <c r="AD397" i="1"/>
  <c r="AD333" i="1"/>
  <c r="AD285" i="1"/>
  <c r="AD237" i="1"/>
  <c r="AD411" i="1"/>
  <c r="AD371" i="1"/>
  <c r="AD331" i="1"/>
  <c r="AD283" i="1"/>
  <c r="AD243" i="1"/>
  <c r="AD179" i="1"/>
  <c r="AD5" i="1"/>
  <c r="AD394" i="1"/>
  <c r="AD370" i="1"/>
  <c r="AD354" i="1"/>
  <c r="AD314" i="1"/>
  <c r="AD298" i="1"/>
  <c r="AD282" i="1"/>
  <c r="AD433" i="1"/>
  <c r="AD425" i="1"/>
  <c r="AD417" i="1"/>
  <c r="AD409" i="1"/>
  <c r="AD401" i="1"/>
  <c r="AD393" i="1"/>
  <c r="AD385" i="1"/>
  <c r="AD377" i="1"/>
  <c r="AD369" i="1"/>
  <c r="AD361" i="1"/>
  <c r="AD353" i="1"/>
  <c r="AD345" i="1"/>
  <c r="AD337" i="1"/>
  <c r="AD329" i="1"/>
  <c r="AD38" i="1"/>
  <c r="AD405" i="1"/>
  <c r="AD357" i="1"/>
  <c r="AD309" i="1"/>
  <c r="AD261" i="1"/>
  <c r="AD221" i="1"/>
  <c r="AD435" i="1"/>
  <c r="AD395" i="1"/>
  <c r="AD347" i="1"/>
  <c r="AD307" i="1"/>
  <c r="AD267" i="1"/>
  <c r="AD227" i="1"/>
  <c r="AD195" i="1"/>
  <c r="AD147" i="1"/>
  <c r="AD434" i="1"/>
  <c r="AD410" i="1"/>
  <c r="AD386" i="1"/>
  <c r="AD338" i="1"/>
  <c r="AD416" i="1"/>
  <c r="AD400" i="1"/>
  <c r="AD392" i="1"/>
  <c r="AD376" i="1"/>
  <c r="AD368" i="1"/>
  <c r="AD360" i="1"/>
  <c r="AD352" i="1"/>
  <c r="AD344" i="1"/>
  <c r="AD336" i="1"/>
  <c r="AD328" i="1"/>
  <c r="AD320" i="1"/>
  <c r="AD312" i="1"/>
  <c r="AD304" i="1"/>
  <c r="AD296" i="1"/>
  <c r="AD288" i="1"/>
  <c r="AD280" i="1"/>
  <c r="AD272" i="1"/>
  <c r="AD264" i="1"/>
  <c r="AD256" i="1"/>
  <c r="AD248" i="1"/>
  <c r="AD240" i="1"/>
  <c r="AD232" i="1"/>
  <c r="AD421" i="1"/>
  <c r="AD373" i="1"/>
  <c r="AD317" i="1"/>
  <c r="AD269" i="1"/>
  <c r="AD205" i="1"/>
  <c r="AD403" i="1"/>
  <c r="AD363" i="1"/>
  <c r="AD315" i="1"/>
  <c r="AD275" i="1"/>
  <c r="AD235" i="1"/>
  <c r="AD203" i="1"/>
  <c r="AD163" i="1"/>
  <c r="AD426" i="1"/>
  <c r="AD402" i="1"/>
  <c r="AD378" i="1"/>
  <c r="AD330" i="1"/>
  <c r="AD432" i="1"/>
  <c r="AD424" i="1"/>
  <c r="AD408" i="1"/>
  <c r="AD384" i="1"/>
  <c r="AD431" i="1"/>
  <c r="AD423" i="1"/>
  <c r="AD415" i="1"/>
  <c r="AD407" i="1"/>
  <c r="AD14" i="1"/>
  <c r="AD321" i="1"/>
  <c r="AD313" i="1"/>
  <c r="AD305" i="1"/>
  <c r="AD297" i="1"/>
  <c r="AD289" i="1"/>
  <c r="AD281" i="1"/>
  <c r="AD273" i="1"/>
  <c r="AD265" i="1"/>
  <c r="AD257" i="1"/>
  <c r="AD249" i="1"/>
  <c r="AD241" i="1"/>
  <c r="AD233" i="1"/>
  <c r="AD225" i="1"/>
  <c r="AD217" i="1"/>
  <c r="AD209" i="1"/>
  <c r="AD201" i="1"/>
  <c r="AD193" i="1"/>
  <c r="AD185" i="1"/>
  <c r="AD177" i="1"/>
  <c r="AD169" i="1"/>
  <c r="AD161" i="1"/>
  <c r="AD153" i="1"/>
  <c r="AD145" i="1"/>
  <c r="AD137" i="1"/>
  <c r="AD129" i="1"/>
  <c r="AD121" i="1"/>
  <c r="AD113" i="1"/>
  <c r="AD105" i="1"/>
  <c r="AD97" i="1"/>
  <c r="AD89" i="1"/>
  <c r="AD81" i="1"/>
  <c r="AD73" i="1"/>
  <c r="AD65" i="1"/>
  <c r="AD57" i="1"/>
  <c r="AD49" i="1"/>
  <c r="AD41" i="1"/>
  <c r="AD33" i="1"/>
  <c r="AD25" i="1"/>
  <c r="AD17" i="1"/>
  <c r="AD9" i="1"/>
  <c r="AD224" i="1"/>
  <c r="AD216" i="1"/>
  <c r="AD208" i="1"/>
  <c r="AD200" i="1"/>
  <c r="AD192" i="1"/>
  <c r="AD184" i="1"/>
  <c r="AD176" i="1"/>
  <c r="AD168" i="1"/>
  <c r="AD160" i="1"/>
  <c r="AD152" i="1"/>
  <c r="AD144" i="1"/>
  <c r="AD136" i="1"/>
  <c r="AD128" i="1"/>
  <c r="AD120" i="1"/>
  <c r="AD112" i="1"/>
  <c r="AD104" i="1"/>
  <c r="AD96" i="1"/>
  <c r="AD88" i="1"/>
  <c r="AD80" i="1"/>
  <c r="AD72" i="1"/>
  <c r="AD64" i="1"/>
  <c r="AD56" i="1"/>
  <c r="AD48" i="1"/>
  <c r="AD40" i="1"/>
  <c r="AD32" i="1"/>
  <c r="AD24" i="1"/>
  <c r="AD16" i="1"/>
  <c r="AD8" i="1"/>
  <c r="AD399" i="1"/>
  <c r="AD391" i="1"/>
  <c r="AD383" i="1"/>
  <c r="AD375" i="1"/>
  <c r="AD367" i="1"/>
  <c r="AD359" i="1"/>
  <c r="AD351" i="1"/>
  <c r="AD343" i="1"/>
  <c r="AD335" i="1"/>
  <c r="AD327" i="1"/>
  <c r="AD319" i="1"/>
  <c r="AD311" i="1"/>
  <c r="AD303" i="1"/>
  <c r="AD295" i="1"/>
  <c r="AD287" i="1"/>
  <c r="AD279" i="1"/>
  <c r="AD271" i="1"/>
  <c r="AD263" i="1"/>
  <c r="AD255" i="1"/>
  <c r="AD247" i="1"/>
  <c r="AD239" i="1"/>
  <c r="AD231" i="1"/>
  <c r="AD223" i="1"/>
  <c r="AD215" i="1"/>
  <c r="AD207" i="1"/>
  <c r="AD199" i="1"/>
  <c r="AD191" i="1"/>
  <c r="AD183" i="1"/>
  <c r="AD175" i="1"/>
  <c r="AD167" i="1"/>
  <c r="AD159" i="1"/>
  <c r="AD151" i="1"/>
  <c r="AD143" i="1"/>
  <c r="AD135" i="1"/>
  <c r="AD127" i="1"/>
  <c r="AD119" i="1"/>
  <c r="AD111" i="1"/>
  <c r="AD103" i="1"/>
  <c r="AD95" i="1"/>
  <c r="AD87" i="1"/>
  <c r="AD79" i="1"/>
  <c r="AD71" i="1"/>
  <c r="AD63" i="1"/>
  <c r="AD55" i="1"/>
  <c r="AD47" i="1"/>
  <c r="AD39" i="1"/>
  <c r="AD31" i="1"/>
  <c r="AD23" i="1"/>
  <c r="AD15" i="1"/>
  <c r="AD7" i="1"/>
  <c r="AD422" i="1"/>
  <c r="AD414" i="1"/>
  <c r="AD406" i="1"/>
  <c r="AD398" i="1"/>
  <c r="AD390" i="1"/>
  <c r="AD382" i="1"/>
  <c r="AD374" i="1"/>
  <c r="AD366" i="1"/>
  <c r="AD358" i="1"/>
  <c r="AD350" i="1"/>
  <c r="AD342" i="1"/>
  <c r="AD334" i="1"/>
  <c r="AD326" i="1"/>
  <c r="AD318" i="1"/>
  <c r="AD310" i="1"/>
  <c r="AD302" i="1"/>
  <c r="AD294" i="1"/>
  <c r="AD286" i="1"/>
  <c r="AD278" i="1"/>
  <c r="AD270" i="1"/>
  <c r="AD262" i="1"/>
  <c r="AD254" i="1"/>
  <c r="AD246" i="1"/>
  <c r="AD238" i="1"/>
  <c r="AD230" i="1"/>
  <c r="AD222" i="1"/>
  <c r="AD214" i="1"/>
  <c r="AD206" i="1"/>
  <c r="AD198" i="1"/>
  <c r="AD190" i="1"/>
  <c r="AD182" i="1"/>
  <c r="AD174" i="1"/>
  <c r="AD166" i="1"/>
  <c r="AD158" i="1"/>
  <c r="AD150" i="1"/>
  <c r="AD142" i="1"/>
  <c r="AD134" i="1"/>
  <c r="AD126" i="1"/>
  <c r="AD118" i="1"/>
  <c r="AD110" i="1"/>
  <c r="AD102" i="1"/>
  <c r="AD86" i="1"/>
  <c r="AD78" i="1"/>
  <c r="AD70" i="1"/>
  <c r="AD62" i="1"/>
  <c r="AD101" i="1"/>
  <c r="AD93" i="1"/>
  <c r="AD85" i="1"/>
  <c r="AD77" i="1"/>
  <c r="AD69" i="1"/>
  <c r="AD61" i="1"/>
  <c r="AD53" i="1"/>
  <c r="AD45" i="1"/>
  <c r="AD37" i="1"/>
  <c r="AD29" i="1"/>
  <c r="AD21" i="1"/>
  <c r="AD13" i="1"/>
  <c r="AD340" i="1"/>
  <c r="AD332" i="1"/>
  <c r="AD324" i="1"/>
  <c r="AD316" i="1"/>
  <c r="AD308" i="1"/>
  <c r="AD300" i="1"/>
  <c r="AD292" i="1"/>
  <c r="AD284" i="1"/>
  <c r="AD276" i="1"/>
  <c r="AD268" i="1"/>
  <c r="AD260" i="1"/>
  <c r="AD252" i="1"/>
  <c r="AD244" i="1"/>
  <c r="AD236" i="1"/>
  <c r="AD228" i="1"/>
  <c r="AD220" i="1"/>
  <c r="AD212" i="1"/>
  <c r="AD204" i="1"/>
  <c r="AD196" i="1"/>
  <c r="AD188" i="1"/>
  <c r="AD180" i="1"/>
  <c r="AD172" i="1"/>
  <c r="AD164" i="1"/>
  <c r="AD156" i="1"/>
  <c r="AD148" i="1"/>
  <c r="AD140" i="1"/>
  <c r="AD132" i="1"/>
  <c r="AD124" i="1"/>
  <c r="AD116" i="1"/>
  <c r="AD108" i="1"/>
  <c r="AD100" i="1"/>
  <c r="AD92" i="1"/>
  <c r="AD84" i="1"/>
  <c r="AD76" i="1"/>
  <c r="AD68" i="1"/>
  <c r="AD60" i="1"/>
  <c r="AD52" i="1"/>
  <c r="AD44" i="1"/>
  <c r="AD36" i="1"/>
  <c r="AD28" i="1"/>
  <c r="AD20" i="1"/>
  <c r="AD12" i="1"/>
  <c r="AD4" i="1"/>
  <c r="AD99" i="1"/>
  <c r="AD91" i="1"/>
  <c r="AD83" i="1"/>
  <c r="AD75" i="1"/>
  <c r="AD67" i="1"/>
  <c r="AD59" i="1"/>
  <c r="AD51" i="1"/>
  <c r="AD43" i="1"/>
  <c r="AD35" i="1"/>
  <c r="AD27" i="1"/>
  <c r="AD19" i="1"/>
  <c r="AD11" i="1"/>
  <c r="AD3" i="1"/>
  <c r="AD2" i="1"/>
</calcChain>
</file>

<file path=xl/sharedStrings.xml><?xml version="1.0" encoding="utf-8"?>
<sst xmlns="http://schemas.openxmlformats.org/spreadsheetml/2006/main" count="29055" uniqueCount="1297">
  <si>
    <t>Type de ticket</t>
  </si>
  <si>
    <t>ClÃ© de ticket</t>
  </si>
  <si>
    <t>ID de ticket</t>
  </si>
  <si>
    <t>Champs personnalisÃ©s (Valeur RR ajustÃ©e)</t>
  </si>
  <si>
    <t>RÃ©sumÃ©</t>
  </si>
  <si>
    <t>Ã‰tat</t>
  </si>
  <si>
    <t>Dossier</t>
  </si>
  <si>
    <t>KYC-765</t>
  </si>
  <si>
    <t>5914Z</t>
  </si>
  <si>
    <t>PERIGUEUXMOND</t>
  </si>
  <si>
    <t>En face-Ã -face</t>
  </si>
  <si>
    <t>France [FR]</t>
  </si>
  <si>
    <t>500.0</t>
  </si>
  <si>
    <t>CGR - PERIGUEUXMOND</t>
  </si>
  <si>
    <t>En production</t>
  </si>
  <si>
    <t>1.15</t>
  </si>
  <si>
    <t>SociÃ©tÃ© ou assimilÃ©e</t>
  </si>
  <si>
    <t>&lt; 12 mois</t>
  </si>
  <si>
    <t>Complet Ã  jour</t>
  </si>
  <si>
    <t>BÃ©nÃ©ficiaire non PPE</t>
  </si>
  <si>
    <t>CB/Visa Mastercard</t>
  </si>
  <si>
    <t>ProximitÃ© et VAD</t>
  </si>
  <si>
    <t>Unique</t>
  </si>
  <si>
    <t>e-paiement avec 3D Secure</t>
  </si>
  <si>
    <t>Aucune occurence (12 mois glissants)</t>
  </si>
  <si>
    <t>KYC-764</t>
  </si>
  <si>
    <t>9004Z</t>
  </si>
  <si>
    <t>ANGOUMOND</t>
  </si>
  <si>
    <t>CGR - ANGOUMOND</t>
  </si>
  <si>
    <t>KYC-763</t>
  </si>
  <si>
    <t>ROCHELMOND</t>
  </si>
  <si>
    <t>CGR - ROCHELMOND</t>
  </si>
  <si>
    <t>KYC-762</t>
  </si>
  <si>
    <t>6420Z</t>
  </si>
  <si>
    <t>GROUPE DETEMPLE SAS</t>
  </si>
  <si>
    <t>1500.0</t>
  </si>
  <si>
    <t>MDF - GROUPE DETEMPLE SAS - 52422893900152</t>
  </si>
  <si>
    <t>VAD</t>
  </si>
  <si>
    <t>Dossier Agent</t>
  </si>
  <si>
    <t>KYC-761</t>
  </si>
  <si>
    <t>PHARMACIE BLOCH - L'ATELIER SANTE</t>
  </si>
  <si>
    <t>Agent</t>
  </si>
  <si>
    <t>15.0</t>
  </si>
  <si>
    <t>DISPAY - 81872218300014 - PHARMACIE BLOCH - L'ATELIER SANTE</t>
  </si>
  <si>
    <t>0.9</t>
  </si>
  <si>
    <t>ProximitÃ©</t>
  </si>
  <si>
    <t>KYC-760</t>
  </si>
  <si>
    <t>4791B</t>
  </si>
  <si>
    <t>JANTES ON LINE</t>
  </si>
  <si>
    <t>2000.0</t>
  </si>
  <si>
    <t>JANTES ON LINE - 52854144400030</t>
  </si>
  <si>
    <t>KYC-759</t>
  </si>
  <si>
    <t>4759A</t>
  </si>
  <si>
    <t>MEUBLES LAURENT ROCHUT</t>
  </si>
  <si>
    <t>MDF - MEUBLES LAURENT ROCHUT - 45347557600022</t>
  </si>
  <si>
    <t>KYC-758</t>
  </si>
  <si>
    <t xml:space="preserve">MOBETY </t>
  </si>
  <si>
    <t>MDF - MOBETY - 85241053900021</t>
  </si>
  <si>
    <t>KYC-757</t>
  </si>
  <si>
    <t xml:space="preserve">MOBETON </t>
  </si>
  <si>
    <t>MDF - MOBETON - 89048609500023</t>
  </si>
  <si>
    <t>KYC-756</t>
  </si>
  <si>
    <t>MOBEROMA</t>
  </si>
  <si>
    <t>MDF - MOBEROMA - 89917504600023</t>
  </si>
  <si>
    <t>KYC-755</t>
  </si>
  <si>
    <t>MOBELLA</t>
  </si>
  <si>
    <t>MDF - MOBELLA - 89045105700024</t>
  </si>
  <si>
    <t>KYC-754</t>
  </si>
  <si>
    <t>B&amp;B EXPANSION SAS</t>
  </si>
  <si>
    <t>MDF -  B&amp;B EXPANSION SAS - 83048902700094</t>
  </si>
  <si>
    <t>KYC-752</t>
  </si>
  <si>
    <t>7739Z</t>
  </si>
  <si>
    <t>TRP</t>
  </si>
  <si>
    <t>TRP - 93378156900019</t>
  </si>
  <si>
    <t>KYC-750</t>
  </si>
  <si>
    <t>PHARMACIE DE LOCQUIREC</t>
  </si>
  <si>
    <t>DISPAY - 94415765000010 - PHARMACIE DE LOCQUIREC</t>
  </si>
  <si>
    <t>KYC-749</t>
  </si>
  <si>
    <t>HOME DECO</t>
  </si>
  <si>
    <t>1000.0</t>
  </si>
  <si>
    <t>MDF - HOME DECO - 94240934300020</t>
  </si>
  <si>
    <t>KYC-748</t>
  </si>
  <si>
    <t>PHARMACIE DE LA DOUTRE</t>
  </si>
  <si>
    <t>DISPAY - 94411154100016 - PHARMACIE DE LA DOUTRE</t>
  </si>
  <si>
    <t>KYC-746</t>
  </si>
  <si>
    <t>PHARMACIE CLEMENCEAU</t>
  </si>
  <si>
    <t>DISPAY - 80953062900017 - PHARMACIE CLEMENCEAU</t>
  </si>
  <si>
    <t>KYC-745</t>
  </si>
  <si>
    <t>PHARMACIE SAINT JEAN</t>
  </si>
  <si>
    <t>DISPAY - 45356050000010 - PHARMACIE SAINT JEAN</t>
  </si>
  <si>
    <t>KYC-740</t>
  </si>
  <si>
    <t>PRADO MEUBLES</t>
  </si>
  <si>
    <t>MDF - PRADO MEUBLES - 49702038800029</t>
  </si>
  <si>
    <t>KYC-739</t>
  </si>
  <si>
    <t>MOBILIER DE FRANCE</t>
  </si>
  <si>
    <t>MDF - GD EXPANSION - 79748789900065</t>
  </si>
  <si>
    <t>KYC-738</t>
  </si>
  <si>
    <t>63.12Z</t>
  </si>
  <si>
    <t>GOBOCOM</t>
  </si>
  <si>
    <t>GOBOCOM - 41443819200075</t>
  </si>
  <si>
    <t>KYC-730</t>
  </si>
  <si>
    <t>EURL REMY-DEFLIN</t>
  </si>
  <si>
    <t>DISPAY - 49455845500023 - EURL REMY-DEFLIN</t>
  </si>
  <si>
    <t>KYC-729</t>
  </si>
  <si>
    <t>PLANETE HOME SL</t>
  </si>
  <si>
    <t>PLANETE HOME SL - B14995393</t>
  </si>
  <si>
    <t>1.65</t>
  </si>
  <si>
    <t>Espagne [ES]</t>
  </si>
  <si>
    <t>KYC-728</t>
  </si>
  <si>
    <t>47.91B</t>
  </si>
  <si>
    <t>JOURNAL DE NAISSANCE</t>
  </si>
  <si>
    <t>300.0</t>
  </si>
  <si>
    <t>JOURNAL DE NAISSANCE - 82385893100020</t>
  </si>
  <si>
    <t>KYC-727</t>
  </si>
  <si>
    <t>Auxerre Meubles</t>
  </si>
  <si>
    <t>1300.0</t>
  </si>
  <si>
    <t>MDF - AUXERRE MEUBLES - 53519255300027</t>
  </si>
  <si>
    <t>KYC-726</t>
  </si>
  <si>
    <t>CROZALY</t>
  </si>
  <si>
    <t>MDF - CROZALY - 84138123900026</t>
  </si>
  <si>
    <t>KYC-725</t>
  </si>
  <si>
    <t>MDF - CROZALY - 84138123900018</t>
  </si>
  <si>
    <t>KYC-724</t>
  </si>
  <si>
    <t>PHARMACIE VIRET-RAGUIN</t>
  </si>
  <si>
    <t>DISPAY - 44936062700037 - PHARMACIE VIRET-RAGUIN</t>
  </si>
  <si>
    <t>KYC-723</t>
  </si>
  <si>
    <t>SELAS PHARMACIE LANG</t>
  </si>
  <si>
    <t>DISPAY - 94164153200010 - SELAS PHARMACIE LANG</t>
  </si>
  <si>
    <t>KYC-720</t>
  </si>
  <si>
    <t>4741Z</t>
  </si>
  <si>
    <t xml:space="preserve">MICROMANIA </t>
  </si>
  <si>
    <t>MICROMANIA - 41809639203087</t>
  </si>
  <si>
    <t>KYC-718</t>
  </si>
  <si>
    <t>PHARMACIE DE DOMBASLE EN ARGONNE</t>
  </si>
  <si>
    <t>DISPAY - 50238222900016 - PHARMACIE DE DOMBASLE EN ARGONNE</t>
  </si>
  <si>
    <t>KYC-717</t>
  </si>
  <si>
    <t>RFP</t>
  </si>
  <si>
    <t>DISPAY - 75386337200011 - RFP</t>
  </si>
  <si>
    <t>KYC-716</t>
  </si>
  <si>
    <t>PHARMACIE DU SIECLE</t>
  </si>
  <si>
    <t>DISPAY - 81313234700010 - PHARMACIE DU SIECLE</t>
  </si>
  <si>
    <t>KYC-715</t>
  </si>
  <si>
    <t>SELARL PHARMACIE ATLANTIQUE</t>
  </si>
  <si>
    <t>DISPAY - 93914862300019 - SELARL PHARMACIE ATLANTIQUE</t>
  </si>
  <si>
    <t>KYC-714</t>
  </si>
  <si>
    <t>7911Z</t>
  </si>
  <si>
    <t>VERYCHIC</t>
  </si>
  <si>
    <t>2500.0</t>
  </si>
  <si>
    <t>VERYCHIC - 53439336800012</t>
  </si>
  <si>
    <t>1.4</t>
  </si>
  <si>
    <t>KYC-713</t>
  </si>
  <si>
    <t>PHARMACIE DU JAYON</t>
  </si>
  <si>
    <t>DISPAY - 82311543100012 - PHARMACIE DU JAYON</t>
  </si>
  <si>
    <t>KYC-712</t>
  </si>
  <si>
    <t>BRIVE MEUBLES</t>
  </si>
  <si>
    <t>MDF - BRIVE MEUBLES - 85279861000022</t>
  </si>
  <si>
    <t>KYC-711</t>
  </si>
  <si>
    <t>LIMO MEUBLES</t>
  </si>
  <si>
    <t>1800.0</t>
  </si>
  <si>
    <t>MDF - LIMO MEUBLES - 53332485100013</t>
  </si>
  <si>
    <t>KYC-710</t>
  </si>
  <si>
    <t>INSIDE75.COM</t>
  </si>
  <si>
    <t>SARL INSIDE75 - 58209337300063</t>
  </si>
  <si>
    <t>KYC-709</t>
  </si>
  <si>
    <t>PHARMACIE DE LA MAIRIE</t>
  </si>
  <si>
    <t>DISPAY - 85271475700014 - PHARMACIE DE LA MAIRIE</t>
  </si>
  <si>
    <t>KYC-707</t>
  </si>
  <si>
    <t>SALONS D'ICI ET D'AILLEURS</t>
  </si>
  <si>
    <t xml:space="preserve">MDF - SALONS D'ICI ET D'AILLEURS - 44455653400014 </t>
  </si>
  <si>
    <t>1.05</t>
  </si>
  <si>
    <t>KYC-706</t>
  </si>
  <si>
    <t>PHARMACIE RICHAUD</t>
  </si>
  <si>
    <t>DISPAY - 81418124400017 - PHARMACIE RICHAUD</t>
  </si>
  <si>
    <t>KYC-705</t>
  </si>
  <si>
    <t>NEE NICOLE</t>
  </si>
  <si>
    <t>DISPAY - 37883767800028 - NEE NICOLE</t>
  </si>
  <si>
    <t>KYC-704</t>
  </si>
  <si>
    <t>PHARMACIE DE LA COLLINE</t>
  </si>
  <si>
    <t>DISPAY - 80353369400011 - PHARMACIE DE LA COLLINE</t>
  </si>
  <si>
    <t>KYC-703</t>
  </si>
  <si>
    <t>ROCHE Philippe Marcel Aime</t>
  </si>
  <si>
    <t>DISPAY - 41337454700029 - ROCHE Philippe Marcel Aime</t>
  </si>
  <si>
    <t>KYC-702</t>
  </si>
  <si>
    <t>S E L A R L PHARMACIE DE LA GARE</t>
  </si>
  <si>
    <t>DISPAY - 48406944800013 - S E L A R L PHARMACIE DE LA GARE</t>
  </si>
  <si>
    <t>KYC-701</t>
  </si>
  <si>
    <t>PHARMACIE KERNINON</t>
  </si>
  <si>
    <t>DISPAY - 92485946500024 - PHARMACIE KERNINON</t>
  </si>
  <si>
    <t>KYC-698</t>
  </si>
  <si>
    <t>HEINIS-GAMET</t>
  </si>
  <si>
    <t>DISPAY - 49988115900028 - HEINIS-GAMET</t>
  </si>
  <si>
    <t>KYC-697</t>
  </si>
  <si>
    <t>PHARMACIE LES FILETS BLEUS</t>
  </si>
  <si>
    <t>DISPAY - 52011323400022 - PHARMACIE LES FILETS BLEUS</t>
  </si>
  <si>
    <t>KYC-696</t>
  </si>
  <si>
    <t>PHARMACIE FAVRE PART DIEU</t>
  </si>
  <si>
    <t>DISPAY - 89414949100017 - PHARMACIE FAVRE PART DIEU</t>
  </si>
  <si>
    <t>KYC-694</t>
  </si>
  <si>
    <t>PHARMACIE DES PORTES DE JARVILLE</t>
  </si>
  <si>
    <t>DISPAY - 52299202300013 - PHARMACIE DES PORTES DE JARVILLE</t>
  </si>
  <si>
    <t>KYC-691</t>
  </si>
  <si>
    <t>PHARMACIE DU MUSEE</t>
  </si>
  <si>
    <t>DISPAY - 93946307100018 - PHARMACIE DU MUSEE</t>
  </si>
  <si>
    <t>KYC-690</t>
  </si>
  <si>
    <t>PHARMACIE INTRA-MUROS</t>
  </si>
  <si>
    <t>DISPAY - 93935913900010 - PHARMACIE INTRA-MUROS</t>
  </si>
  <si>
    <t>KYC-689</t>
  </si>
  <si>
    <t>PHARMACIE COULERU</t>
  </si>
  <si>
    <t>DISPAY - 82062919400011 - PHARMACIE COULERU</t>
  </si>
  <si>
    <t>KYC-688</t>
  </si>
  <si>
    <t>PHARMACIE MAVIA</t>
  </si>
  <si>
    <t>DISPAY - 82828060200016 - PHARMACIE MAVIA</t>
  </si>
  <si>
    <t>KYC-687</t>
  </si>
  <si>
    <t>PHARMACIE DALES HEITZ</t>
  </si>
  <si>
    <t>DISPAY - 39340837200018 - PHARMACIE DALES HEITZ</t>
  </si>
  <si>
    <t>KYC-686</t>
  </si>
  <si>
    <t>PHARMACIE GIRON SNC</t>
  </si>
  <si>
    <t>DISPAY - 39444582900028 - PHARMACIE GIRON SNC</t>
  </si>
  <si>
    <t>KYC-685</t>
  </si>
  <si>
    <t>SELARL PHARMACIE DU GUIERS</t>
  </si>
  <si>
    <t>DISPAY - 93442096900016 - SELARL PHARMACIE DU GUIERS</t>
  </si>
  <si>
    <t>KYC-684</t>
  </si>
  <si>
    <t>PHARMACIE DU CENTRE</t>
  </si>
  <si>
    <t>DISPAY - 83054939000045 - PHARMACIE DU CENTRE</t>
  </si>
  <si>
    <t>KYC-681</t>
  </si>
  <si>
    <t>PHARMACIE DU VIGUIER</t>
  </si>
  <si>
    <t>DISPAY - 80934704000010 - PHARMACIE DU VIGUIER</t>
  </si>
  <si>
    <t>KYC-680</t>
  </si>
  <si>
    <t>PHARMACIE DE PONT DE L'ISERE</t>
  </si>
  <si>
    <t>DISPAY - 49242881800024 - PHARMACIE DE PONT DE L'ISERE</t>
  </si>
  <si>
    <t>KYC-679</t>
  </si>
  <si>
    <t>PHARMACIE PEILLERON</t>
  </si>
  <si>
    <t>DISPAY - 53447475400015 - PHARMACIE PEILLERON</t>
  </si>
  <si>
    <t>KYC-678</t>
  </si>
  <si>
    <t>SELARL LEGRAND</t>
  </si>
  <si>
    <t>DISPAY - 93824134600015 - SELARL LEGRAND</t>
  </si>
  <si>
    <t>KYC-677</t>
  </si>
  <si>
    <t>PHARMACIE LARE</t>
  </si>
  <si>
    <t>DISPAY - 90315214800016 - PHARMACIE LARE</t>
  </si>
  <si>
    <t>KYC-676</t>
  </si>
  <si>
    <t>RODOSSIO-GUYON</t>
  </si>
  <si>
    <t>DISPAY - 79869279400018 - RODOSSIO-GUYON</t>
  </si>
  <si>
    <t>KYC-675</t>
  </si>
  <si>
    <t>PHARMACIE MENARD VIRON</t>
  </si>
  <si>
    <t>DISPAY - 51052129700026 - PHARMACIE MENARD VIRON</t>
  </si>
  <si>
    <t>KYC-673</t>
  </si>
  <si>
    <t>PHARMACIE TROIS-RIVIERES</t>
  </si>
  <si>
    <t>DISPAY - 93834562600015 - PHARMACIE TROIS-RIVIERES</t>
  </si>
  <si>
    <t>KYC-672</t>
  </si>
  <si>
    <t>GRANDE PHARMACIE DE L'UNION</t>
  </si>
  <si>
    <t>DISPAY - 75189598800028 - GRANDE PHARMACIE DE L'UNION</t>
  </si>
  <si>
    <t>KYC-670</t>
  </si>
  <si>
    <t>MEUBLES VAROIS</t>
  </si>
  <si>
    <t>MDF - MEUBLES VAROIS - 41094150400038</t>
  </si>
  <si>
    <t>KYC-668</t>
  </si>
  <si>
    <t>PHARMACIE DU PARC MERIC</t>
  </si>
  <si>
    <t>DISPAY - 93773495200016 - PHARMACIE DU PARC MERIC</t>
  </si>
  <si>
    <t>KYC-667</t>
  </si>
  <si>
    <t>PHARMACIE DE BRAS</t>
  </si>
  <si>
    <t>DISPAY - 79441125600025 - PHARMACIE DE BRAS</t>
  </si>
  <si>
    <t>KYC-665</t>
  </si>
  <si>
    <t>PHARMACIE DU LIERRE</t>
  </si>
  <si>
    <t>DISPAY - 87970259500015 - PHARMACIE DU LIERRE</t>
  </si>
  <si>
    <t>KYC-663</t>
  </si>
  <si>
    <t>CONCEPT MOBILIER</t>
  </si>
  <si>
    <t>MDF - CONCEPT MOBILIER - 50507687700016</t>
  </si>
  <si>
    <t>KYC-662</t>
  </si>
  <si>
    <t xml:space="preserve">MDF - MEUBLES VAROIS - 41094150400020 </t>
  </si>
  <si>
    <t>KYC-661</t>
  </si>
  <si>
    <t>PHARMACIE DU HAUDOUIN</t>
  </si>
  <si>
    <t>DISPAY - 51120806800011 - PHARMACIE DU HAUDOUIN</t>
  </si>
  <si>
    <t>KYC-660</t>
  </si>
  <si>
    <t>PARAPHARMACIE CAP EMERAUDE</t>
  </si>
  <si>
    <t>DISPAY - 82185383500014 - PARAPHARMACIE CAP EMERAUDE</t>
  </si>
  <si>
    <t>KYC-659</t>
  </si>
  <si>
    <t>SELARL PHARMACIE FROMENT</t>
  </si>
  <si>
    <t>DISPAY - 75185170000011 - SELARL PHARMACIE FROMENT</t>
  </si>
  <si>
    <t>KYC-658</t>
  </si>
  <si>
    <t>PHARMACIE LA MAISON BLANCHE</t>
  </si>
  <si>
    <t>DISPAY - 95334188000011 - PHARMACIE LA MAISON BLANCHE</t>
  </si>
  <si>
    <t>KYC-652</t>
  </si>
  <si>
    <t>PHARMACIE DE LA FEUILLETIERE</t>
  </si>
  <si>
    <t>DISPAY - 48793581900028 - PHARMACIE DE LA FEUILLETIERE</t>
  </si>
  <si>
    <t>KYC-651</t>
  </si>
  <si>
    <t>SNC PHARMACIE LUPORSI</t>
  </si>
  <si>
    <t>DISPAY - 35279499400017 - SNC PHARMACIE LUPORSI</t>
  </si>
  <si>
    <t>KYC-650</t>
  </si>
  <si>
    <t>PHARMACIE CHABLAIS-GARE</t>
  </si>
  <si>
    <t>DISPAY - 89185587600019 - PHARMACIE CHABLAIS-GARE</t>
  </si>
  <si>
    <t>KYC-649</t>
  </si>
  <si>
    <t>6201Z</t>
  </si>
  <si>
    <t>VOXSQUARE</t>
  </si>
  <si>
    <t>0.0</t>
  </si>
  <si>
    <t>VOXSQUARE - 82870175500054</t>
  </si>
  <si>
    <t>Tous les Moyens de paiement</t>
  </si>
  <si>
    <t>KYC-647</t>
  </si>
  <si>
    <t>PHARMACIE VIAL</t>
  </si>
  <si>
    <t>DISPAY - 81921508800017 - PHARMACIE VIAL</t>
  </si>
  <si>
    <t>KYC-646</t>
  </si>
  <si>
    <t>PHARMACIE DE BOURGOGNE</t>
  </si>
  <si>
    <t>DISPAY - 84750451100019 - PHARMACIE DE BOURGOGNE</t>
  </si>
  <si>
    <t>KYC-645</t>
  </si>
  <si>
    <t>SELARL PHARMACIE MOLINIER</t>
  </si>
  <si>
    <t>DISPAY - 83099855500015 - SELARL PHARMACIE MOLINIER</t>
  </si>
  <si>
    <t>KYC-643</t>
  </si>
  <si>
    <t>SELARL PHARMACIE CROCE</t>
  </si>
  <si>
    <t>DISPAY - 89353282000022 - SELARL PHARMACIE CROCE</t>
  </si>
  <si>
    <t>KYC-640</t>
  </si>
  <si>
    <t>PHARMACIE DE L'EST E SUGOT</t>
  </si>
  <si>
    <t>DISPAY - 30935813300010 - PHARMACIE DE L'EST E SUGOT</t>
  </si>
  <si>
    <t>KYC-639</t>
  </si>
  <si>
    <t>PHARMACIE DE PUILBOREAU</t>
  </si>
  <si>
    <t>DISPAY - 53478929200024 - PHARMACIE DE PUILBOREAU</t>
  </si>
  <si>
    <t>KYC-638</t>
  </si>
  <si>
    <t>SELARL PHARMACIE DE TAISSY</t>
  </si>
  <si>
    <t>DISPAY - 52528285100027 - SELARL PHARMACIE DE TAISSY</t>
  </si>
  <si>
    <t>KYC-634</t>
  </si>
  <si>
    <t>PHARMACIE DU GLACIER</t>
  </si>
  <si>
    <t>DISPAY - 49292578900017 - PHARMACIE DU GLACIER</t>
  </si>
  <si>
    <t>KYC-633</t>
  </si>
  <si>
    <t>PHARMACIE DE SALLEBOEUF</t>
  </si>
  <si>
    <t>DISPAY - 34996491600036 - PHARMACIE DE SALLEBOEUF</t>
  </si>
  <si>
    <t>KYC-625</t>
  </si>
  <si>
    <t>PHARMACIE DU GRAND CHENE</t>
  </si>
  <si>
    <t>DISPAY - 49505169000016 - PHARMACIE DU GRAND CHENE</t>
  </si>
  <si>
    <t>KYC-624</t>
  </si>
  <si>
    <t>SELAS ACTION PHARMA</t>
  </si>
  <si>
    <t>DISPAY - 78841372200018 - SELAS ACTION PHARMA</t>
  </si>
  <si>
    <t>KYC-623</t>
  </si>
  <si>
    <t>CLEMANTOINE</t>
  </si>
  <si>
    <t>DISPAY - 48295756000014 - CLEMANTOINE</t>
  </si>
  <si>
    <t>KYC-622</t>
  </si>
  <si>
    <t>PHARMACIE DE BON ENCONTRE</t>
  </si>
  <si>
    <t>DISPAY - 88451627900012 - PHARMACIE DE BON ENCONTRE</t>
  </si>
  <si>
    <t>KYC-618</t>
  </si>
  <si>
    <t>SELARL PHARMACIE DU MERCANTOUR</t>
  </si>
  <si>
    <t>DISPAY - 93329381300012 - SELARL PHARMACIE DU MERCANTOUR</t>
  </si>
  <si>
    <t>KYC-617</t>
  </si>
  <si>
    <t>PHARMACIE SOPHIE TRUSSART-VILLEMET</t>
  </si>
  <si>
    <t>DISPAY - 47955048500029 - PHARMACIE SOPHIE TRUSSART-VILLEMET</t>
  </si>
  <si>
    <t>KYC-616</t>
  </si>
  <si>
    <t>PHARMACIE ROMBAUT</t>
  </si>
  <si>
    <t>DISPAY - 48194887500010 - PHARMACIE ROMBAUT</t>
  </si>
  <si>
    <t>KYC-615</t>
  </si>
  <si>
    <t>4791A</t>
  </si>
  <si>
    <t>RAKUTEN FRANCE</t>
  </si>
  <si>
    <t>RAKUTEN FRANCE - 43264758400056</t>
  </si>
  <si>
    <t>2.4</t>
  </si>
  <si>
    <t>Une occurence (12 mois glissants)</t>
  </si>
  <si>
    <t>KYC-614</t>
  </si>
  <si>
    <t>SOCIETE EN NOM COLLECTIF AIRVAULT-DOUCET</t>
  </si>
  <si>
    <t>DISPAY - 33936086900012 - SOCIETE EN NOM COLLECTIF AIRVAULT-DOUCET</t>
  </si>
  <si>
    <t>KYC-613</t>
  </si>
  <si>
    <t>PHARMACIE DU RHIN</t>
  </si>
  <si>
    <t>DISPAY - 81265701300015 - PHARMACIE DU RHIN</t>
  </si>
  <si>
    <t>KYC-612</t>
  </si>
  <si>
    <t>PHARMACIE LAROCHE</t>
  </si>
  <si>
    <t>DISPAY - 82815493000014 - PHARMACIE LAROCHE</t>
  </si>
  <si>
    <t>KYC-611</t>
  </si>
  <si>
    <t>PHARMACIE DU LAC</t>
  </si>
  <si>
    <t>DISPAY - 89846897000014 - PHARMACIE DU LAC</t>
  </si>
  <si>
    <t>KYC-610</t>
  </si>
  <si>
    <t>4799B</t>
  </si>
  <si>
    <t xml:space="preserve">MAXICOFFEE SOLUTIONS NORD </t>
  </si>
  <si>
    <t>50.0</t>
  </si>
  <si>
    <t>MAXICOFFEE SOLUTIONS NORD - 38947370300368</t>
  </si>
  <si>
    <t>KYC-609</t>
  </si>
  <si>
    <t xml:space="preserve">MAXICOFFEE SOLUTIONS OUEST </t>
  </si>
  <si>
    <t>MAXICOFFEE SOLUTIONS OUEST - 33942573800368</t>
  </si>
  <si>
    <t>KYC-608</t>
  </si>
  <si>
    <t>SELARL E &amp; S MONNERIE</t>
  </si>
  <si>
    <t>DISPAY - 49892468700011 - SELARL E &amp; S MONNERIE</t>
  </si>
  <si>
    <t>KYC-607</t>
  </si>
  <si>
    <t>PHARMACIE VERRIERE</t>
  </si>
  <si>
    <t>DISPAY - 78987334600025 - PHARMACIE VERRIERE</t>
  </si>
  <si>
    <t>KYC-606</t>
  </si>
  <si>
    <t>SELARL HEMERY</t>
  </si>
  <si>
    <t>DISPAY - 50417999500015 - SELARL HEMERY</t>
  </si>
  <si>
    <t>KYC-604</t>
  </si>
  <si>
    <t>PHARMACIE GHANEM-LOUBET</t>
  </si>
  <si>
    <t>DISPAY - 50087304700012 - PHARMACIE GHANEM-LOUBET</t>
  </si>
  <si>
    <t>KYC-603</t>
  </si>
  <si>
    <t>SELARL VANDEPUTTE JULIE</t>
  </si>
  <si>
    <t>DISPAY - 75273789000018 - SELARL VANDEPUTTE JULIE</t>
  </si>
  <si>
    <t>KYC-602</t>
  </si>
  <si>
    <t>4711f</t>
  </si>
  <si>
    <t>BAMELI</t>
  </si>
  <si>
    <t>5000.0</t>
  </si>
  <si>
    <t>BAMELI - 42130771100026</t>
  </si>
  <si>
    <t>KYC-601</t>
  </si>
  <si>
    <t>SELAS PHARMACIE MOZART</t>
  </si>
  <si>
    <t>DISPAY - 90423594200011 - SELAS PHARMACIE MOZART</t>
  </si>
  <si>
    <t>KYC-600</t>
  </si>
  <si>
    <t>RINKA</t>
  </si>
  <si>
    <t>SHOPINVEST - RINKA - 49161879900044</t>
  </si>
  <si>
    <t>KYC-599</t>
  </si>
  <si>
    <t>LIVELLE</t>
  </si>
  <si>
    <t>SHOPINVEST - LIVELLE - 80517558500043</t>
  </si>
  <si>
    <t>KYC-598</t>
  </si>
  <si>
    <t>BIJOURAMA</t>
  </si>
  <si>
    <t>SHOPINVEST - BIJOURAMA - 44097550600039</t>
  </si>
  <si>
    <t>KYC-596</t>
  </si>
  <si>
    <t>4773Z</t>
  </si>
  <si>
    <t>PHARMACIE LEFEUVRE-GARRIOT</t>
  </si>
  <si>
    <t>DISPAY - 53392913900012 - PHARMACIE LEFEUVRE-GARRIOT</t>
  </si>
  <si>
    <t>KYC-595</t>
  </si>
  <si>
    <t>PHARMACIE DOUET</t>
  </si>
  <si>
    <t>DISPAY - 79872206200014 - PHARMACIE DOUET</t>
  </si>
  <si>
    <t>KYC-594</t>
  </si>
  <si>
    <t>PHARMACIE DU VERON</t>
  </si>
  <si>
    <t>DISPAY - 80398561300014 - PHARMACIE DU VERON</t>
  </si>
  <si>
    <t>KYC-592</t>
  </si>
  <si>
    <t>PHARMACIE DU VIEUX MARCHE</t>
  </si>
  <si>
    <t>DISPAY - 50418687500010 - PHARMACIE DU VIEUX MARCHE</t>
  </si>
  <si>
    <t>KYC-591</t>
  </si>
  <si>
    <t>SELARL ROEBROECK</t>
  </si>
  <si>
    <t>DISPAY - 49118414900012 - SELARL ROEBROECK</t>
  </si>
  <si>
    <t>KYC-590</t>
  </si>
  <si>
    <t>PHARMACIE GENDRIN</t>
  </si>
  <si>
    <t>DISPAY - 51417604900013 - PHARMACIE GENDRIN</t>
  </si>
  <si>
    <t>KYC-589</t>
  </si>
  <si>
    <t>BARHDAOUI Marie Christine nee JOURNAUX</t>
  </si>
  <si>
    <t>DISPAY - 40906231200023 - BARHDAOUI Marie Christine nee JOURNAUX</t>
  </si>
  <si>
    <t>KYC-586</t>
  </si>
  <si>
    <t>PHARMACIE DUCATEL - HERLAKIAN</t>
  </si>
  <si>
    <t>DISPAY - 49164595800027 - PHARMACIE DUCATEL - HERLAKIAN</t>
  </si>
  <si>
    <t>KYC-584</t>
  </si>
  <si>
    <t>PHARMACIE ELY</t>
  </si>
  <si>
    <t>DISPAY - 43948201900023 - PHARMACIE ELY</t>
  </si>
  <si>
    <t>KYC-583</t>
  </si>
  <si>
    <t>SELARL PHARMACIE DE GUEMENE</t>
  </si>
  <si>
    <t>DISPAY - 49021592800022 - SELARL PHARMACIE DE GUEMENE</t>
  </si>
  <si>
    <t>KYC-582</t>
  </si>
  <si>
    <t>SELARL PHARMACIE DE LA ROCHELLE</t>
  </si>
  <si>
    <t>DISPAY - 49296913400013 - SELARL PHARMACIE DE LA ROCHELLE</t>
  </si>
  <si>
    <t>KYC-581</t>
  </si>
  <si>
    <t>SECIB</t>
  </si>
  <si>
    <t>MDF - SECIB SARL - 38851092700055</t>
  </si>
  <si>
    <t>KYC-580</t>
  </si>
  <si>
    <t>MEUBLICIS</t>
  </si>
  <si>
    <t>MDF - MEUBLICIS SA - 39433815600349</t>
  </si>
  <si>
    <t>KYC-579</t>
  </si>
  <si>
    <t>MDF - MEUBLICIS SA - 39433815600323</t>
  </si>
  <si>
    <t>KYC-578</t>
  </si>
  <si>
    <t>PHARMACIE BLANC</t>
  </si>
  <si>
    <t>DISPAY - 90235698900019 - PHARMACIE BLANC</t>
  </si>
  <si>
    <t>KYC-577</t>
  </si>
  <si>
    <t>PHARMACIE ALPES DU SUD</t>
  </si>
  <si>
    <t>DISPAY - 80037720200018 - PHARMACIE ALPES DU SUD</t>
  </si>
  <si>
    <t>KYC-576</t>
  </si>
  <si>
    <t>LA GRANDE PHARMACIE DES CHARPENNES</t>
  </si>
  <si>
    <t>DISPAY - 45333498900010 - LA GRANDE PHARMACIE DES CHARPENNES</t>
  </si>
  <si>
    <t>KYC-575</t>
  </si>
  <si>
    <t>PHARMACIE DU PASSAGE</t>
  </si>
  <si>
    <t>DISPAY - 49956532300023 - PHARMACIE DU PASSAGE</t>
  </si>
  <si>
    <t>KYC-572</t>
  </si>
  <si>
    <t>SELARL OLIVIER ANRES</t>
  </si>
  <si>
    <t>DISPAY - 47995308500020 - SELARL OLIVIER ANRES</t>
  </si>
  <si>
    <t>KYC-571</t>
  </si>
  <si>
    <t>SELARL PHARMACIE ANTIBOISE</t>
  </si>
  <si>
    <t>DISPAY - 82276026000015 - SELARL PHARMACIE ANTIBOISE</t>
  </si>
  <si>
    <t>KYC-570</t>
  </si>
  <si>
    <t>PHARMACIE D ARVOR</t>
  </si>
  <si>
    <t>DISPAY - 48132447300026 - PHARMACIE D ARVOR</t>
  </si>
  <si>
    <t>KYC-569</t>
  </si>
  <si>
    <t>PHARMACIE DU PONT PARON</t>
  </si>
  <si>
    <t>DISPAY - 90331052200011 - PHARMACIE DU PONT PARON</t>
  </si>
  <si>
    <t>KYC-568</t>
  </si>
  <si>
    <t>PHARMACIE RICHEMONT</t>
  </si>
  <si>
    <t>DISPAY - 84182899900026 - PHARMACIE RICHEMONT</t>
  </si>
  <si>
    <t>KYC-567</t>
  </si>
  <si>
    <t>SAINT-LO MOBILIER</t>
  </si>
  <si>
    <t>MDF - SAINT-LO MOBILIER - 49777414100020</t>
  </si>
  <si>
    <t>KYC-566</t>
  </si>
  <si>
    <t>CAEN MOBILIER</t>
  </si>
  <si>
    <t>800.0</t>
  </si>
  <si>
    <t>MDF - CAEN MOBILIER - 53389974600036</t>
  </si>
  <si>
    <t>KYC-565</t>
  </si>
  <si>
    <t>MDF - GROUPE DETEMPLE SAS - 52422893900137</t>
  </si>
  <si>
    <t>KYC-564</t>
  </si>
  <si>
    <t>BDM SARL BRYGO DAMMEREY MEUBLES</t>
  </si>
  <si>
    <t>MDF - BDM SARL BRYGO DAMMEREY MEUBLES - 41470470000015</t>
  </si>
  <si>
    <t>KYC-563</t>
  </si>
  <si>
    <t>4647Z</t>
  </si>
  <si>
    <t>PC MOBILIER</t>
  </si>
  <si>
    <t>400.0</t>
  </si>
  <si>
    <t>MDF - PC MOBILIER - 90129150000022</t>
  </si>
  <si>
    <t>KYC-562</t>
  </si>
  <si>
    <t>SD MEUBLES</t>
  </si>
  <si>
    <t>MDF - SD MEUBLES BOURGES - 95345534200022</t>
  </si>
  <si>
    <t>KYC-555</t>
  </si>
  <si>
    <t>5811Z</t>
  </si>
  <si>
    <t>L'ECOLE / L'ECOLE DES LOISIRS</t>
  </si>
  <si>
    <t>L'ECOLE / L'ECOLE DES LOISIRS - 30057018100010</t>
  </si>
  <si>
    <t>KYC-550</t>
  </si>
  <si>
    <t>5814Z</t>
  </si>
  <si>
    <t>INFOMER</t>
  </si>
  <si>
    <t>100.0</t>
  </si>
  <si>
    <t>INFOMER - 35386720300047</t>
  </si>
  <si>
    <t>KYC-549</t>
  </si>
  <si>
    <t>JBL 8</t>
  </si>
  <si>
    <t>MDF - JBL 8 - 81241475300010</t>
  </si>
  <si>
    <t>KYC-548</t>
  </si>
  <si>
    <t>SERNAS</t>
  </si>
  <si>
    <t>SOCIETE D'EDITION DE REVUES NATIONALES SPECIALISEES - 32356489800035</t>
  </si>
  <si>
    <t>KYC-547</t>
  </si>
  <si>
    <t>5813Z</t>
  </si>
  <si>
    <t>SOCIETE EDITION RESISTANCE &amp; PRESSE OUEST</t>
  </si>
  <si>
    <t>SOCIETE EDITION RESISTANCE &amp; PRESSE OUEST - 85780286200204</t>
  </si>
  <si>
    <t>KYC-546</t>
  </si>
  <si>
    <t>LE MAINE LIBRE</t>
  </si>
  <si>
    <t>LE MAINE LIBRE - 57565040300018</t>
  </si>
  <si>
    <t>KYC-545</t>
  </si>
  <si>
    <t>SOCIETE DES PUBLICATIONS DU COURRIER DE L'OUEST</t>
  </si>
  <si>
    <t>SOCIETE DES PUBLICATIONS DU COURRIER DE L'OUEST - 77560935700063</t>
  </si>
  <si>
    <t>KYC-544</t>
  </si>
  <si>
    <t>RENT A CAR</t>
  </si>
  <si>
    <t>RENT A CAR VLS - VEHICULES LIBRE SERVICE - 31059164900051</t>
  </si>
  <si>
    <t>KYC-543</t>
  </si>
  <si>
    <t>RENT A CAR AUBERGENVILLE - VERSAILLES - 31059164902289</t>
  </si>
  <si>
    <t>KYC-540</t>
  </si>
  <si>
    <t>RENT A CAR VERSAILLES - VERSAILLES - 31059164900325</t>
  </si>
  <si>
    <t>KYC-539</t>
  </si>
  <si>
    <t>1200.0</t>
  </si>
  <si>
    <t xml:space="preserve">RENT A CAR BATIGNOLLES - MAILLOT - 31059164902149 </t>
  </si>
  <si>
    <t>KYC-537</t>
  </si>
  <si>
    <t>RENT A CAR VILLERON - MAILLOT - 31059164902123</t>
  </si>
  <si>
    <t>KYC-536</t>
  </si>
  <si>
    <t>RENT A CAR LE THILLAY - MAILLOT - 31059164902156</t>
  </si>
  <si>
    <t>KYC-535</t>
  </si>
  <si>
    <t>RENT A CAR LEVALLOIS PERRET - MAILLOT - 31059164900655</t>
  </si>
  <si>
    <t>KYC-534</t>
  </si>
  <si>
    <t>RENT A CAR PARIS 8 - MAILLOT - 31059164900218</t>
  </si>
  <si>
    <t>KYC-533</t>
  </si>
  <si>
    <t>RENT A CAR MAILLOT - MAILLOT - 31059164900481</t>
  </si>
  <si>
    <t>KYC-532</t>
  </si>
  <si>
    <t xml:space="preserve">RENT A CAR CHARENTON LE PONT - VILLETTE - 31059164900564 </t>
  </si>
  <si>
    <t>KYC-531</t>
  </si>
  <si>
    <t>RENT A CAR PARIS 19 - VILLETTE - 31059164900440</t>
  </si>
  <si>
    <t>KYC-530</t>
  </si>
  <si>
    <t>RENT A CAR BERCY - VILLETTE - 31059164900168</t>
  </si>
  <si>
    <t>KYC-529</t>
  </si>
  <si>
    <t>RENT A CAR PARIS 11 - VILLETTE - 31059164900200</t>
  </si>
  <si>
    <t>KYC-528</t>
  </si>
  <si>
    <t>RENT A CAR NATION - VILLETTE - 31059164900275</t>
  </si>
  <si>
    <t>KYC-527</t>
  </si>
  <si>
    <t>RENT A CAR VILLETTE - VILLETTE - 31059164900549</t>
  </si>
  <si>
    <t>KYC-526</t>
  </si>
  <si>
    <t xml:space="preserve">RENT A CAR CONVENTION - GOBELINS - 31059164900531 </t>
  </si>
  <si>
    <t>KYC-523</t>
  </si>
  <si>
    <t>RENT A CAR GOBELINS - GOBELINS - 31059164900432</t>
  </si>
  <si>
    <t>KYC-521</t>
  </si>
  <si>
    <t>RENT A CAR ASNIERES - PUTEAUX - 31059164901869</t>
  </si>
  <si>
    <t>KYC-520</t>
  </si>
  <si>
    <t>RENT A CAR RUEIL MALMAISON - PUTEAUX - 31059164900853</t>
  </si>
  <si>
    <t>KYC-519</t>
  </si>
  <si>
    <t>RENT A CAR PUTEAUX - PUTEAUX - 31059164900119</t>
  </si>
  <si>
    <t>KYC-518</t>
  </si>
  <si>
    <t>RENT A CARRENT A CAR</t>
  </si>
  <si>
    <t>1400.0</t>
  </si>
  <si>
    <t xml:space="preserve">RENT A CAR VITRY SUR SEINE - JUVISY - 31059164902248 </t>
  </si>
  <si>
    <t>KYC-517</t>
  </si>
  <si>
    <t xml:space="preserve">RENT A CAR DRANCY - JUVISY - 31059164902263 </t>
  </si>
  <si>
    <t>KYC-516</t>
  </si>
  <si>
    <t>RENT A CAR SAINT MAUR - JUVISY - 31059164900879</t>
  </si>
  <si>
    <t>KYC-515</t>
  </si>
  <si>
    <t>RENT A CAR CHILLY - JUVISY - 31059164901778</t>
  </si>
  <si>
    <t>KYC-514</t>
  </si>
  <si>
    <t>RENT A CAR PONTAULT - JUVISY - 31059164900861</t>
  </si>
  <si>
    <t>KYC-513</t>
  </si>
  <si>
    <t>RENT A CAR MELUN - JUVISY - 31059164900697</t>
  </si>
  <si>
    <t>KYC-512</t>
  </si>
  <si>
    <t>RENT A CAR CHOISY - JUVISY - 31059164900663</t>
  </si>
  <si>
    <t>KYC-511</t>
  </si>
  <si>
    <t>RENT A CAR VILLEMOMBLE - JUVISY - 31059164900598</t>
  </si>
  <si>
    <t>KYC-510</t>
  </si>
  <si>
    <t>RENT A CAR BONNEUIL - JUVISY - 31059164900473</t>
  </si>
  <si>
    <t>KYC-509</t>
  </si>
  <si>
    <t>RENT A CAR LES ULIS - JUVISY - 31059164900283</t>
  </si>
  <si>
    <t>KYC-508</t>
  </si>
  <si>
    <t>RENT A CAR JUVISY - JUVISY - 31059164900309</t>
  </si>
  <si>
    <t>KYC-507</t>
  </si>
  <si>
    <t>RENT A CAR CLIGNANCOURT - PLEYEL - 31059164902255</t>
  </si>
  <si>
    <t>KYC-506</t>
  </si>
  <si>
    <t xml:space="preserve">RENT A CAR STADE DE FRANCE - PLEYEL - 31059164901737 </t>
  </si>
  <si>
    <t>KYC-505</t>
  </si>
  <si>
    <t>RENT A CAR ST DENIS - PLEYEL - 31059164901794</t>
  </si>
  <si>
    <t>KYC-504</t>
  </si>
  <si>
    <t>RENT A CAR ARGENTEUIL - PLEYEL - 31059164900614</t>
  </si>
  <si>
    <t>KYC-502</t>
  </si>
  <si>
    <t>RENT A CAR SANNOIS - EAUBONNE - 31059164900911</t>
  </si>
  <si>
    <t>KYC-501</t>
  </si>
  <si>
    <t>RENT A CAR SOISY - EAUBONNE - 31059164900929</t>
  </si>
  <si>
    <t>KYC-500</t>
  </si>
  <si>
    <t>RENT A CAR ENGHIEN - EAUBONNE - 31059164900838</t>
  </si>
  <si>
    <t>Multiple</t>
  </si>
  <si>
    <t>KYC-499</t>
  </si>
  <si>
    <t>RENT A CAR EAUBONNE - EAUBONNE - 31059164900606</t>
  </si>
  <si>
    <t>KYC-498</t>
  </si>
  <si>
    <t>RENT A CAR MONTPELLIER MILLENAIRE - LANGUEDOC - 31059164902024</t>
  </si>
  <si>
    <t>KYC-497</t>
  </si>
  <si>
    <t>RENT A CAR BEZIERS EST - LANGUEDOC - 31059164902032</t>
  </si>
  <si>
    <t>KYC-496</t>
  </si>
  <si>
    <t xml:space="preserve">RENT A CAR MONTPELLIER SUD - LANGUEDOC - 31059164902016 </t>
  </si>
  <si>
    <t>KYC-495</t>
  </si>
  <si>
    <t>RENT A CAR BEZIERS 2 - LANGUEDOC - 31059164901760</t>
  </si>
  <si>
    <t>KYC-494</t>
  </si>
  <si>
    <t>RENT A CAR MONTPELLIER IKEA - LANGUEDOC - 31059164901646</t>
  </si>
  <si>
    <t>KYC-493</t>
  </si>
  <si>
    <t xml:space="preserve">RENT A CAR BAILLARGUES - LANGUEDOC - 31059164901612 </t>
  </si>
  <si>
    <t>KYC-492</t>
  </si>
  <si>
    <t>RENT A CAR ST JEAN DE VEDAS - LANGUEDOC - 31059164901620</t>
  </si>
  <si>
    <t>KYC-491</t>
  </si>
  <si>
    <t>RENT A CAR MAUGUIO - LANGUEDOC - 31059164901638</t>
  </si>
  <si>
    <t>KYC-490</t>
  </si>
  <si>
    <t>RENT A CAR MONTPELLIER - LANGUEDOC - 31059164901695</t>
  </si>
  <si>
    <t>KYC-488</t>
  </si>
  <si>
    <t>RENT A CAR FREJUS PUGET SUR ARGENS - COTE D'AZUR - 31059164901851</t>
  </si>
  <si>
    <t>KYC-487</t>
  </si>
  <si>
    <t>RENT A CAR CANNES GARE - COTE D'AZUR - 31059164901372</t>
  </si>
  <si>
    <t>KYC-484</t>
  </si>
  <si>
    <t>RENT A CAR VENCE - COTE D'AZUR - 31059164901240</t>
  </si>
  <si>
    <t>KYC-483</t>
  </si>
  <si>
    <t>RENT A CAR ST LAURENT DU VAR - COTE D'AZUR - 31059164901091</t>
  </si>
  <si>
    <t>KYC-482</t>
  </si>
  <si>
    <t>RENT A CAR ANTIBES - COTE D'AZUR - 31059164901067</t>
  </si>
  <si>
    <t>KYC-481</t>
  </si>
  <si>
    <t>RENT A CAR CANNES BOCCA - COTE D'AZUR - 31059164901364</t>
  </si>
  <si>
    <t>KYC-480</t>
  </si>
  <si>
    <t>RENT A CAR NICE PORT - COTE D'AZUR - 31059164901182</t>
  </si>
  <si>
    <t>KYC-479</t>
  </si>
  <si>
    <t>RENT A CAR NICE GARE - COTE D'AZUR - 31059164900259</t>
  </si>
  <si>
    <t>KYC-476</t>
  </si>
  <si>
    <t>RENT A CAR CARROS - COTE D'AZUR - 31059164901018</t>
  </si>
  <si>
    <t>KYC-475</t>
  </si>
  <si>
    <t>RENT A CAR COMPIEGNE - NORD - 31059164902388</t>
  </si>
  <si>
    <t>KYC-474</t>
  </si>
  <si>
    <t>RENT A CAR BEAUVAIS - NORD - 31059164902370</t>
  </si>
  <si>
    <t>KYC-473</t>
  </si>
  <si>
    <t>GRAND EST MOBILIER</t>
  </si>
  <si>
    <t>MDF - GRAND EST MOBILIER - 83124239100017</t>
  </si>
  <si>
    <t>KYC-472</t>
  </si>
  <si>
    <t>RENT A CAR AMIENS - NORD - 31059164901752</t>
  </si>
  <si>
    <t>KYC-471</t>
  </si>
  <si>
    <t xml:space="preserve">RENT A CAR BETHUNE - NORD - 31059164901547 </t>
  </si>
  <si>
    <t>KYC-470</t>
  </si>
  <si>
    <t>TOURVILLE AMEUBLEMENT</t>
  </si>
  <si>
    <t>MDF - TOURVILLE AMEUBLEMENT - 89913202100028</t>
  </si>
  <si>
    <t>KYC-469</t>
  </si>
  <si>
    <t>RENT A CAR LENS - NORD - 31059164901539</t>
  </si>
  <si>
    <t>KYC-468</t>
  </si>
  <si>
    <t>MEUBLES ET VOUS</t>
  </si>
  <si>
    <t>MDF - MEUBLES ET VOUS - 82441908900019</t>
  </si>
  <si>
    <t>KYC-467</t>
  </si>
  <si>
    <t>RENT A CAR LOUVROIL - NORD - 31059164901554</t>
  </si>
  <si>
    <t>KYC-466</t>
  </si>
  <si>
    <t>RENT A CAR CAMBRAI - NORD - 31059164901513</t>
  </si>
  <si>
    <t>KYC-465</t>
  </si>
  <si>
    <t>RENT A CAR DOUAI - NORD - 31059164901505</t>
  </si>
  <si>
    <t>KYC-464</t>
  </si>
  <si>
    <t>RENT A CAR HAUBOURDIN - NORD - 31059164900895</t>
  </si>
  <si>
    <t>KYC-463</t>
  </si>
  <si>
    <t>RENT A CAR LILLE SUD - NORD - 31059164900754</t>
  </si>
  <si>
    <t>KYC-462</t>
  </si>
  <si>
    <t>RENT A CAR LILLE HELLEMMES - NORD - 31059164900770</t>
  </si>
  <si>
    <t>KYC-461</t>
  </si>
  <si>
    <t xml:space="preserve">RENT A CAR LILLE CENTRE - NORD - 31059164900762 </t>
  </si>
  <si>
    <t>KYC-460</t>
  </si>
  <si>
    <t>RENT A CAR TOURCOING - NORD - 31059164900739</t>
  </si>
  <si>
    <t>KYC-459</t>
  </si>
  <si>
    <t>RENT A CAR VALENCIENNES - NORD - 31059164900721</t>
  </si>
  <si>
    <t>KYC-458</t>
  </si>
  <si>
    <t>RENT A CAR LA MADELEINE - NORD - 31059164900747</t>
  </si>
  <si>
    <t>KYC-457</t>
  </si>
  <si>
    <t>2200.0</t>
  </si>
  <si>
    <t>RENT A CAR MONTBELLIARD - ALSACE COTE D'OR - 31059164902081</t>
  </si>
  <si>
    <t>KYC-456</t>
  </si>
  <si>
    <t>RENT A CAR NANCY - ALSACE COTE D'OR - 31059164902206</t>
  </si>
  <si>
    <t>KYC-455</t>
  </si>
  <si>
    <t>RENT A CAR FORBACH - ALSACE COTE D'OR - 31059164901968</t>
  </si>
  <si>
    <t>KYC-454</t>
  </si>
  <si>
    <t>RENT A CAR METZ - ALSACE COTE D'OR - 31059164901711</t>
  </si>
  <si>
    <t>KYC-453</t>
  </si>
  <si>
    <t>RENT A CAR THIONVILLE - ALSACE COTE D'OR - 31059164901703</t>
  </si>
  <si>
    <t>KYC-452</t>
  </si>
  <si>
    <t>RENT A CAR STRASBOURG GARE - ALSACE COTE D'OR - 31059164901687</t>
  </si>
  <si>
    <t>KYC-451</t>
  </si>
  <si>
    <t>RENT A CAR BEAUNE - ALSACE COTE D'OR - 31059164901406</t>
  </si>
  <si>
    <t>KYC-450</t>
  </si>
  <si>
    <t>RENT A CAR BESANÃ‡ON- ALSACE COTE D'OR - 31059164901059</t>
  </si>
  <si>
    <t>KYC-449</t>
  </si>
  <si>
    <t>RENT A CAR MULHOUSE DORNACH - ALSACE COTE D'OR - 31059164901356</t>
  </si>
  <si>
    <t>KYC-448</t>
  </si>
  <si>
    <t>RENT A CAR SELESTAT - ALSACE COTE D'OR - 31059164901471</t>
  </si>
  <si>
    <t>KYC-447</t>
  </si>
  <si>
    <t>RENT A CAR STRASBOURG MEINAU - ALSACE COTE D'OR - 31059164901661</t>
  </si>
  <si>
    <t>KYC-446</t>
  </si>
  <si>
    <t>RENT A CAR BELFORT - ALSACE COTE D'OR - 31059164901075</t>
  </si>
  <si>
    <t>KYC-445</t>
  </si>
  <si>
    <t>RENT A CAR COLMAR - ALSACE COTE D'OR - 31059164901745</t>
  </si>
  <si>
    <t>KYC-444</t>
  </si>
  <si>
    <t>RENT A CAR KINGERSHEIM - ALSACE COTE D'OR - 31059164901349</t>
  </si>
  <si>
    <t>KYC-443</t>
  </si>
  <si>
    <t>RENT A CAR SOUFFEL - ALSACE COTE D'OR - 31059164901679</t>
  </si>
  <si>
    <t>KYC-442</t>
  </si>
  <si>
    <t>RENT A CAR DIJON TOISON - ALSACE COTE D'OR - 31059164901414</t>
  </si>
  <si>
    <t>KYC-441</t>
  </si>
  <si>
    <t>RENT A CAR DIJON JAURES - ALSACE COTE D'OR - 31059164901281</t>
  </si>
  <si>
    <t>KYC-440</t>
  </si>
  <si>
    <t>RENT A CAR BOURGES SUD - CENTRE - 31059164902305</t>
  </si>
  <si>
    <t>KYC-439</t>
  </si>
  <si>
    <t>RENT A CAR LA CHAPELLE ST AUBIN - CENTRE - 31059164902230</t>
  </si>
  <si>
    <t>KYC-438</t>
  </si>
  <si>
    <t>RENT A CAR LE MANS - CENTRE - 31059164901984</t>
  </si>
  <si>
    <t>KYC-437</t>
  </si>
  <si>
    <t>RENT A CAR OLIVET - CENTRE - 31059164901570</t>
  </si>
  <si>
    <t>KYC-436</t>
  </si>
  <si>
    <t>RENT A CAR SARAN - CENTRE - 31059164901562</t>
  </si>
  <si>
    <t>KYC-435</t>
  </si>
  <si>
    <t>RENT A CAR CHATEAUROUX - CENTRE - 31059164901729</t>
  </si>
  <si>
    <t>KYC-434</t>
  </si>
  <si>
    <t>RENT A CAR BOURGES - CENTRE - 31059164901901</t>
  </si>
  <si>
    <t>KYC-433</t>
  </si>
  <si>
    <t>RENT A CAR ORLEANS - CENTRE - 31059164900671</t>
  </si>
  <si>
    <t>KYC-432</t>
  </si>
  <si>
    <t>RENT A CAR TOURS - CENTRE - 31059164901596</t>
  </si>
  <si>
    <t>KYC-431</t>
  </si>
  <si>
    <t>RENT A CAR ST CYR SUR LOIRE - CENTRE - 31059164901588</t>
  </si>
  <si>
    <t>KYC-430</t>
  </si>
  <si>
    <t>RENT A CAR CHAMBRAY LES TOURS - 31059164901604 - CENTRE</t>
  </si>
  <si>
    <t>KYC-429</t>
  </si>
  <si>
    <t>2400.0</t>
  </si>
  <si>
    <t xml:space="preserve">RENT A CAR LA SEYNE - VALLEE DU RHONE - 31059164901133 </t>
  </si>
  <si>
    <t>KYC-428</t>
  </si>
  <si>
    <t>RENT A CAR DRAGUIGNAN - VALLEE DU RHONE - 31059164901174</t>
  </si>
  <si>
    <t>KYC-427</t>
  </si>
  <si>
    <t>RENT A CAR FARLEDE - VALLEE DU RHONE - 31059164902008</t>
  </si>
  <si>
    <t>KYC-426</t>
  </si>
  <si>
    <t>RENT A CAR BRIGNOLES - VALLEE DU RHONE - 31059164901042</t>
  </si>
  <si>
    <t>KYC-425</t>
  </si>
  <si>
    <t>RENT A CAR LA VALETTE - VALLEE DU RHONE - 31059164901141</t>
  </si>
  <si>
    <t>KYC-424</t>
  </si>
  <si>
    <t>RENT A CAR TOULON - VALLEE DU RHONE - 31059164901125</t>
  </si>
  <si>
    <t>KYC-423</t>
  </si>
  <si>
    <t>RENT A CAR MARSEILLE ARNAVAUX - VALLEE DU RHONE -31059164902107</t>
  </si>
  <si>
    <t>KYC-422</t>
  </si>
  <si>
    <t>RENT A CAR AVIGNON GARE TGV - VALLEE DU RHONE - 31059164902099</t>
  </si>
  <si>
    <t>KYC-421</t>
  </si>
  <si>
    <t>RENT A CAR CAVAILLON - VALLEE DU RHONE - 31059164901935</t>
  </si>
  <si>
    <t>KYC-420</t>
  </si>
  <si>
    <t>RENT A CAR ARLES - VALLEE DU RHONE - 31059164901950</t>
  </si>
  <si>
    <t>KYC-419</t>
  </si>
  <si>
    <t>RENT A CAR ORANGE - VALLEE DU RHONE - 31059164902180</t>
  </si>
  <si>
    <t>KYC-418</t>
  </si>
  <si>
    <t>RENT A CAR SALON DE PROVENCE - VALLEE DU RHONE -31059164901299</t>
  </si>
  <si>
    <t>KYC-417</t>
  </si>
  <si>
    <t>RENT A CAR MARSEILLE GARE - VALLEE DU RHONE - 31059164901315</t>
  </si>
  <si>
    <t>KYC-416</t>
  </si>
  <si>
    <t>RENT A CAR ROMANS SUR ISERE - VALLEE DU RHONE - 31059164901380</t>
  </si>
  <si>
    <t>KYC-415</t>
  </si>
  <si>
    <t>RENT A CAR VITROLLES - VALLEE DU RHONE - 31059164901307</t>
  </si>
  <si>
    <t>KYC-414</t>
  </si>
  <si>
    <t>RENT A CAR LA TIMONE - VALLEE DU RHONE - 31059164901430</t>
  </si>
  <si>
    <t>KYC-413</t>
  </si>
  <si>
    <t>RENT A CAR ALES - VALLEE DU RHONE - 31059164901216</t>
  </si>
  <si>
    <t>KYC-412</t>
  </si>
  <si>
    <t>RENT A CAR NIMES GARE - VALLEE DU RHONE - 31059164901448</t>
  </si>
  <si>
    <t>KYC-411</t>
  </si>
  <si>
    <t>RENT A CAR NIMES - VALLEE DU RHONE - 31059164901463</t>
  </si>
  <si>
    <t>KYC-410</t>
  </si>
  <si>
    <t>RENT A CAR MONTELIMAR SUD - VALLEE DU RHONE -   31059164901398</t>
  </si>
  <si>
    <t>KYC-409</t>
  </si>
  <si>
    <t>RENT A CAR MONTELIMAR - VALLEE DU RHONE - 31059164901497</t>
  </si>
  <si>
    <t>KYC-408</t>
  </si>
  <si>
    <t>RENT A CAR VALENCE - VALLEE DU RHONE - 31059164901489</t>
  </si>
  <si>
    <t>KYC-407</t>
  </si>
  <si>
    <t>RENT A CAR BAGNOLS SUR CEZE - VALLEE DU RHONE -31059164901455</t>
  </si>
  <si>
    <t>KYC-406</t>
  </si>
  <si>
    <t>RENT A CAR AVIGNON - VALLEE DU RHONE - 31059164901257</t>
  </si>
  <si>
    <t>KYC-405</t>
  </si>
  <si>
    <t>RENT A CAR CESSON SEVIGNE - BRETAGNE - 31059164901893</t>
  </si>
  <si>
    <t>KYC-404</t>
  </si>
  <si>
    <t>RENT A CAR ST BRIEUC - BRETAGNE - 31059164901927</t>
  </si>
  <si>
    <t>KYC-403</t>
  </si>
  <si>
    <t>RENT A CAR RENNES GARE - BRETAGNE - 31059164901158</t>
  </si>
  <si>
    <t>KYC-402</t>
  </si>
  <si>
    <t>RENT A CAR BREST GARE - BRETAGNE - 31059164901323</t>
  </si>
  <si>
    <t>KYC-401</t>
  </si>
  <si>
    <t>RENT A CAR RENNES OUEST - BRETAGNE - 31059164901273</t>
  </si>
  <si>
    <t>KYC-400</t>
  </si>
  <si>
    <t>RENT A CAR BREST - BRETAGNE - 31059164901331</t>
  </si>
  <si>
    <t>KYC-399</t>
  </si>
  <si>
    <t>RENT A CAR QUIMPERLE - BRETAGNE - 31059164901224</t>
  </si>
  <si>
    <t>KYC-398</t>
  </si>
  <si>
    <t>RENT A CAR QUIMPER - BRETAGNE - 31059164901026</t>
  </si>
  <si>
    <t>KYC-397</t>
  </si>
  <si>
    <t>RENT A CAR VANNES - BRETAGNE - 31059164901166</t>
  </si>
  <si>
    <t>KYC-396</t>
  </si>
  <si>
    <t>RENT A CAR LORIENT - BRETAGNE - 31059164901034</t>
  </si>
  <si>
    <t>KYC-395</t>
  </si>
  <si>
    <t>RENT A CAR CASTELNAUDARY - SUD OUEST VENDEE -31059164902164</t>
  </si>
  <si>
    <t>KYC-394</t>
  </si>
  <si>
    <t xml:space="preserve">RENT A CAR CARCASSONNE - SUD OUEST VENDEE - 31059164902172 </t>
  </si>
  <si>
    <t>KYC-393</t>
  </si>
  <si>
    <t>RENT A CAR NIORT SUD - SUD OUEST VENDEE - 31059164902214</t>
  </si>
  <si>
    <t>KYC-392</t>
  </si>
  <si>
    <t>RENT A CAR ROYAN - SUD OUEST VENDEE - 31059164902198</t>
  </si>
  <si>
    <t>KYC-391</t>
  </si>
  <si>
    <t>RENT A CAR TOULOUSE MINIMES - SUD OUEST VENDEE -31059164902065</t>
  </si>
  <si>
    <t>KYC-390</t>
  </si>
  <si>
    <t>RENT A CAR TOULOUSE THIBAUD - SUD OUEST VENDEE - 31059164902057</t>
  </si>
  <si>
    <t>KYC-389</t>
  </si>
  <si>
    <t>RENT A CAR ANGOULEME - SUD OUEST VENDEE - 31059164901802</t>
  </si>
  <si>
    <t>KYC-388</t>
  </si>
  <si>
    <t>RENT A CAR NIORT - SUD OUEST VENDEE - 31059164901000</t>
  </si>
  <si>
    <t>KYC-387</t>
  </si>
  <si>
    <t>RENT A CAR TOULOUSE GARE - SUD OUEST VENDEE - 31059164900994</t>
  </si>
  <si>
    <t>KYC-386</t>
  </si>
  <si>
    <t>RENT A CAR SAINTES - SUD OUEST VENDEE - 31059164900945</t>
  </si>
  <si>
    <t>KYC-385</t>
  </si>
  <si>
    <t>RENT A CAR LA ROCHE SUR YON - SUD OUEST VENDEE - 31059164900986</t>
  </si>
  <si>
    <t>KYC-384</t>
  </si>
  <si>
    <t>RENT A CAR LA ROCHELLE - SUD OUEST VENDEE - 31059164900960</t>
  </si>
  <si>
    <t>KYC-383</t>
  </si>
  <si>
    <t>RENT A CAR TOULOUSE LABEGE - SUD OUEST VENDEE - 31059164900937</t>
  </si>
  <si>
    <t>KYC-382</t>
  </si>
  <si>
    <t>RENT A CAR MERIGNAC LE HAILLAN - SUD OUEST VENDEE - 31059164900978</t>
  </si>
  <si>
    <t>KYC-381</t>
  </si>
  <si>
    <t>RENT A CAR ARCACHON - SUD OUEST VENDEE - 31059164900796</t>
  </si>
  <si>
    <t>KYC-380</t>
  </si>
  <si>
    <t>RENT A CAR BORDEAUX THIERS - SUD OUEST VENDEE - 31059164900887</t>
  </si>
  <si>
    <t>KYC-379</t>
  </si>
  <si>
    <t>7711A</t>
  </si>
  <si>
    <t>RENT A CAR BORDEAUX GARE - SUD OUEST VENDEE - 31059164900788</t>
  </si>
  <si>
    <t>KYC-378</t>
  </si>
  <si>
    <t xml:space="preserve">GROUPEMENT MOBILIER DE FRANCE </t>
  </si>
  <si>
    <t>GROUPEMENT MOBILIER DE FRANCE - 33948765400115</t>
  </si>
  <si>
    <t>KYC-377</t>
  </si>
  <si>
    <t>MDF - B&amp;B EXPANSION SAS - 83048902700045</t>
  </si>
  <si>
    <t>&gt; 12 mois</t>
  </si>
  <si>
    <t>KYC-376</t>
  </si>
  <si>
    <t>MDF - B&amp;B EXPANSION SAS - 83048902700078</t>
  </si>
  <si>
    <t>KYC-375</t>
  </si>
  <si>
    <t xml:space="preserve">B&amp;B EXPANSION SAS </t>
  </si>
  <si>
    <t>MDF - B&amp;B EXPANSION SAS - 83048902700086</t>
  </si>
  <si>
    <t>KYC-374</t>
  </si>
  <si>
    <t>GROUPE DETEMPLE TRADING SARL</t>
  </si>
  <si>
    <t>MDF - GROUPE DETEMPLE TRADING SARL - 75100645300037</t>
  </si>
  <si>
    <t>KYC-373</t>
  </si>
  <si>
    <t>GD EXPANSION</t>
  </si>
  <si>
    <t>MDF - GD EXPANSION - 79748789900032</t>
  </si>
  <si>
    <t>KYC-372</t>
  </si>
  <si>
    <t>MDF - GD EXPANSION - 79748789900040</t>
  </si>
  <si>
    <t>KYC-371</t>
  </si>
  <si>
    <t xml:space="preserve">GD EXPANSION </t>
  </si>
  <si>
    <t>MDF - GD EXPANSION -79748789900024</t>
  </si>
  <si>
    <t>KYC-370</t>
  </si>
  <si>
    <t>MDF - GD EXPANSION - 79748789900057</t>
  </si>
  <si>
    <t>KYC-369</t>
  </si>
  <si>
    <t>PB TRADING SARL</t>
  </si>
  <si>
    <t>MDF - PB TRADING SARL - 75098946900036</t>
  </si>
  <si>
    <t>KYC-368</t>
  </si>
  <si>
    <t>MDF - GROUPE DETEMPLE SAS - 52422893900087</t>
  </si>
  <si>
    <t>KYC-367</t>
  </si>
  <si>
    <t>MDF - GROUPE DETEMPLE SAS - 52422893900095</t>
  </si>
  <si>
    <t>KYC-366</t>
  </si>
  <si>
    <t>MDF - GROUPE DETEMPLE SAS - 52422893900103</t>
  </si>
  <si>
    <t>2.65</t>
  </si>
  <si>
    <t>Luxembourg [LU]</t>
  </si>
  <si>
    <t>KYC-365</t>
  </si>
  <si>
    <t>MDF - GROUPE DETEMPLE SAS - 52422893900079</t>
  </si>
  <si>
    <t>KYC-364</t>
  </si>
  <si>
    <t>MDF - GROUPE DETEMPLE SAS - 52422893900046</t>
  </si>
  <si>
    <t>KYC-363</t>
  </si>
  <si>
    <t>MDF - GROUPE DETEMPLE SAS - 52422893900020</t>
  </si>
  <si>
    <t>KYC-362</t>
  </si>
  <si>
    <t>MDF - GROUPE DETEMPLE SAS - 52422893900111</t>
  </si>
  <si>
    <t>KYC-361</t>
  </si>
  <si>
    <t>MDF - GROUPE DETEMPLE SAS - 52422893900129</t>
  </si>
  <si>
    <t>KYC-360</t>
  </si>
  <si>
    <t>8299Z</t>
  </si>
  <si>
    <t>CAMPING-CAR PARK</t>
  </si>
  <si>
    <t>CAMPING-CAR PARK - 53096623300047</t>
  </si>
  <si>
    <t>1.0</t>
  </si>
  <si>
    <t>KYC-359</t>
  </si>
  <si>
    <t>6622Z</t>
  </si>
  <si>
    <t>MGEN SOLUTIONS</t>
  </si>
  <si>
    <t>MGEN SOLUTIONS - 80529010300045</t>
  </si>
  <si>
    <t>KYC-358</t>
  </si>
  <si>
    <t>KIABI PORTUGAL LDA</t>
  </si>
  <si>
    <t>Portugal [PT]</t>
  </si>
  <si>
    <t>KIABI PORTUGAL LDA 513940464</t>
  </si>
  <si>
    <t>KYC-356</t>
  </si>
  <si>
    <t>GROUPEMENT MOBILIER DE FRANCE - 33948765400131</t>
  </si>
  <si>
    <t>KYC-355</t>
  </si>
  <si>
    <t>RENT A CAR  ISSY LES MOULINEAUX</t>
  </si>
  <si>
    <t>RENT A CAR -31059164901422-RENT A CAR  ISSY LES MOULINEAUX-</t>
  </si>
  <si>
    <t>KYC-354</t>
  </si>
  <si>
    <t>7420Z</t>
  </si>
  <si>
    <t>PHOTO MATHIEU SUD</t>
  </si>
  <si>
    <t>600.0</t>
  </si>
  <si>
    <t>PHOTO MATHIEU SUD - 49075158300033</t>
  </si>
  <si>
    <t>KYC-353</t>
  </si>
  <si>
    <t>RENT A CAR  REINE</t>
  </si>
  <si>
    <t>RENT A CAR -31059164900416-RENT A CAR REINE-</t>
  </si>
  <si>
    <t>KYC-352</t>
  </si>
  <si>
    <t>PHOTO MATHIEU</t>
  </si>
  <si>
    <t>PHOTO MATHIEU - 32815481000027</t>
  </si>
  <si>
    <t>KYC-351</t>
  </si>
  <si>
    <t>VOYAGEURS DU MONDE</t>
  </si>
  <si>
    <t>188000.0</t>
  </si>
  <si>
    <t>VOYAGEURS DU MONDE - 31545901600046</t>
  </si>
  <si>
    <t>KYC-348</t>
  </si>
  <si>
    <t>2041Z</t>
  </si>
  <si>
    <t>ETABLISSEMENTS MARIUS FABRE JEUNE</t>
  </si>
  <si>
    <t>ETABLISSEMENTS MARIUS FABRE JEUNE- 63568029100013</t>
  </si>
  <si>
    <t>KYC-347</t>
  </si>
  <si>
    <t>LULLI SUR LA TOILE</t>
  </si>
  <si>
    <t>LULLI SUR LA TOILE - 51923328200036</t>
  </si>
  <si>
    <t>KYC-345</t>
  </si>
  <si>
    <t>KIABI STOCK CENTRAL BELGIQUE</t>
  </si>
  <si>
    <t>KIABI STOCK CENTRAL BELGIQUE (KSCB) - BE 0450.011.209</t>
  </si>
  <si>
    <t>KYC-344</t>
  </si>
  <si>
    <t>9200Z</t>
  </si>
  <si>
    <t>PMU PARI MUTUEL URBAIN</t>
  </si>
  <si>
    <t>29000.0</t>
  </si>
  <si>
    <t>PMU PARI MUTUEL URBAIN - 77567125803102</t>
  </si>
  <si>
    <t>2.75</t>
  </si>
  <si>
    <t>KYC-342</t>
  </si>
  <si>
    <t>9001Z</t>
  </si>
  <si>
    <t>CHATEAU DE VERSAILLES SPECTACLES</t>
  </si>
  <si>
    <t>CHATEAU DE VERSAILLES SPECTACLES - 45129061300020</t>
  </si>
  <si>
    <t>BÃ©nÃ©ficiaire PPE</t>
  </si>
  <si>
    <t>KYC-340</t>
  </si>
  <si>
    <t>OUEST FRANCE</t>
  </si>
  <si>
    <t>OUEST FRANCE- 37771465400011</t>
  </si>
  <si>
    <t>KYC-335</t>
  </si>
  <si>
    <t>PHARMACIE DU DOME</t>
  </si>
  <si>
    <t>DISPAY - 82878270600018 - PHARMACIE DU DOME</t>
  </si>
  <si>
    <t>KYC-334</t>
  </si>
  <si>
    <t>KAPELSE</t>
  </si>
  <si>
    <t>10.0</t>
  </si>
  <si>
    <t>DISPAY - 79035907900015 - KAPELSE</t>
  </si>
  <si>
    <t>KYC-333</t>
  </si>
  <si>
    <t>82.99Z</t>
  </si>
  <si>
    <t>RESEAU FLEURI</t>
  </si>
  <si>
    <t>15000.0</t>
  </si>
  <si>
    <t>RESEAU FLEURI - FLORAJET - 38800660300038</t>
  </si>
  <si>
    <t>KYC-332</t>
  </si>
  <si>
    <t>4651Z</t>
  </si>
  <si>
    <t>DOMADOO</t>
  </si>
  <si>
    <t>DOMADOO - 48210660600049</t>
  </si>
  <si>
    <t>KYC-331</t>
  </si>
  <si>
    <t>EQUASENS</t>
  </si>
  <si>
    <t>DISPAY - 40356113700205 - EQUASENS</t>
  </si>
  <si>
    <t>KYC-327</t>
  </si>
  <si>
    <t>7912Z</t>
  </si>
  <si>
    <t>PEPLUM</t>
  </si>
  <si>
    <t>9400.0</t>
  </si>
  <si>
    <t>S.E.V.H.A.N - PEPLUM - 50058033700045</t>
  </si>
  <si>
    <t>KYC-326</t>
  </si>
  <si>
    <t>CARCASSONE LE COLISEE CINE</t>
  </si>
  <si>
    <t>CGR - CARCASSONE LE COLISEE CINE</t>
  </si>
  <si>
    <t>KYC-325</t>
  </si>
  <si>
    <t>MONTAUBAN LE PARIS CINE</t>
  </si>
  <si>
    <t>CGR - MONTAUBAN LE PARIS CINE</t>
  </si>
  <si>
    <t>KYC-324</t>
  </si>
  <si>
    <t>CLERMONT LES AMBIANCES CINE</t>
  </si>
  <si>
    <t>CGR - CLERMONT LES AMBIANCES CINE</t>
  </si>
  <si>
    <t>KYC-316</t>
  </si>
  <si>
    <t>SARL BRUZ CINE</t>
  </si>
  <si>
    <t>CGR - SARL BRUZ CINE</t>
  </si>
  <si>
    <t>KYC-312</t>
  </si>
  <si>
    <t>5221Z</t>
  </si>
  <si>
    <t>SANEF</t>
  </si>
  <si>
    <t>SANEF - 63205001900447</t>
  </si>
  <si>
    <t>KYC-311</t>
  </si>
  <si>
    <t>52.21Z</t>
  </si>
  <si>
    <t>SOCIETE DES AUTOROUTES PARIS NORMANDIE</t>
  </si>
  <si>
    <t>SAPN - 63205402900319</t>
  </si>
  <si>
    <t>KYC-305</t>
  </si>
  <si>
    <t>5829C</t>
  </si>
  <si>
    <t>DISPAY</t>
  </si>
  <si>
    <t>92216578200017 DISPAY  (agent)</t>
  </si>
  <si>
    <t>KYC-300</t>
  </si>
  <si>
    <t>3600Z</t>
  </si>
  <si>
    <t>COLMARIENNE DES EAUX</t>
  </si>
  <si>
    <t>COLMARIENNE DES EAUX - 38980710800045</t>
  </si>
  <si>
    <t>KYC-299</t>
  </si>
  <si>
    <t>TRAVELSPA</t>
  </si>
  <si>
    <t>TRAVELSPA - 50900089900039</t>
  </si>
  <si>
    <t>KYC-298</t>
  </si>
  <si>
    <t>1414Z</t>
  </si>
  <si>
    <t xml:space="preserve">BONNETERIE D'ARMOR </t>
  </si>
  <si>
    <t>BONNETERIE D'ARMOR - 37568013900140</t>
  </si>
  <si>
    <t>KYC-294</t>
  </si>
  <si>
    <t>4641Z</t>
  </si>
  <si>
    <t xml:space="preserve">TECHNISOM </t>
  </si>
  <si>
    <t>TECHNISOM - 91806491600011</t>
  </si>
  <si>
    <t>KYC-293</t>
  </si>
  <si>
    <t>ALPITOUR FRANCE</t>
  </si>
  <si>
    <t>ALPITOUR FRANCE - 82918536200029</t>
  </si>
  <si>
    <t>KYC-292</t>
  </si>
  <si>
    <t>7311Z</t>
  </si>
  <si>
    <t>PLEBICOM</t>
  </si>
  <si>
    <t>PLEBICOM - 43381711100084</t>
  </si>
  <si>
    <t>KYC-291</t>
  </si>
  <si>
    <t>9312Z</t>
  </si>
  <si>
    <t>FEDERATION FRANCAISE DE TENNIS</t>
  </si>
  <si>
    <t>FFT FEDERATION FRANCAISE DE TENNIS - 77567138100033</t>
  </si>
  <si>
    <t>KYC-290</t>
  </si>
  <si>
    <t xml:space="preserve">R.F. DISTRIBUTION </t>
  </si>
  <si>
    <t>R.F. DISTRIBUTION (MON AGENCE.COM) - 51264408900025</t>
  </si>
  <si>
    <t>KYC-275</t>
  </si>
  <si>
    <t>DE BUYER INDUSTRIES</t>
  </si>
  <si>
    <t>DE BUYER INDUSTRIES - 40346757400014</t>
  </si>
  <si>
    <t>Dossier ERD</t>
  </si>
  <si>
    <t>KYC-270</t>
  </si>
  <si>
    <t>MONEXT</t>
  </si>
  <si>
    <t>Ã€ distance</t>
  </si>
  <si>
    <t>200.0</t>
  </si>
  <si>
    <t>MONEXT - 50318500100081</t>
  </si>
  <si>
    <t>KYC-245</t>
  </si>
  <si>
    <t>DIETE SPORT FRANCE</t>
  </si>
  <si>
    <t>OVERSTIMS - 32378414000044</t>
  </si>
  <si>
    <t>KYC-219</t>
  </si>
  <si>
    <t>SARENZA</t>
  </si>
  <si>
    <t>SARENZA - 48018850700101</t>
  </si>
  <si>
    <t>KYC-201</t>
  </si>
  <si>
    <t>CINEMA CGR LA CIOTAT</t>
  </si>
  <si>
    <t>CGR - ALRAY</t>
  </si>
  <si>
    <t>KYC-194</t>
  </si>
  <si>
    <t>VILNAMOND</t>
  </si>
  <si>
    <t>CGR - VILNAMOND</t>
  </si>
  <si>
    <t>KYC-193</t>
  </si>
  <si>
    <t>VILLERAY</t>
  </si>
  <si>
    <t>CGR - VILLERAY</t>
  </si>
  <si>
    <t>KYC-192</t>
  </si>
  <si>
    <t>TOURMOND</t>
  </si>
  <si>
    <t>CGR - TOURMOND</t>
  </si>
  <si>
    <t>KYC-191</t>
  </si>
  <si>
    <t>STE NARBONNAISE DE SPECTACLE</t>
  </si>
  <si>
    <t>CGR - STE NARBONNAISE DE SPECTACLE</t>
  </si>
  <si>
    <t>KYC-190</t>
  </si>
  <si>
    <t>STE CINEMATOGRAPHIQUE DU BERRY</t>
  </si>
  <si>
    <t>CGR - STE CINEMATOGRAPHIQUE DU BERRY</t>
  </si>
  <si>
    <t>KYC-189</t>
  </si>
  <si>
    <t>STE CINEMAS LE CELTIC</t>
  </si>
  <si>
    <t>CGR - STE CINEMAS LE CELTIC</t>
  </si>
  <si>
    <t>KYC-188</t>
  </si>
  <si>
    <t>SPLENDID</t>
  </si>
  <si>
    <t>CGR - SPLENDID</t>
  </si>
  <si>
    <t>KYC-187</t>
  </si>
  <si>
    <t>SPEC</t>
  </si>
  <si>
    <t>CGR - SPEC</t>
  </si>
  <si>
    <t>KYC-186</t>
  </si>
  <si>
    <t>SOPARCIN</t>
  </si>
  <si>
    <t>CGR - SOPARCIN</t>
  </si>
  <si>
    <t>KYC-185</t>
  </si>
  <si>
    <t>SOCEC</t>
  </si>
  <si>
    <t>CGR - SOCEC</t>
  </si>
  <si>
    <t>KYC-184</t>
  </si>
  <si>
    <t>SECA</t>
  </si>
  <si>
    <t>CGR - SECA</t>
  </si>
  <si>
    <t>KYC-183</t>
  </si>
  <si>
    <t>SEC FILS</t>
  </si>
  <si>
    <t>CGR - SEC FILS</t>
  </si>
  <si>
    <t>KYC-182</t>
  </si>
  <si>
    <t>SAINT LOUIS</t>
  </si>
  <si>
    <t>CGR - SAINT LOUIS</t>
  </si>
  <si>
    <t>KYC-181</t>
  </si>
  <si>
    <t>RIVEMOND</t>
  </si>
  <si>
    <t>CGR - RIVEMOND</t>
  </si>
  <si>
    <t>KYC-180</t>
  </si>
  <si>
    <t>RAYMANTES</t>
  </si>
  <si>
    <t>CGR - RAYMANTES</t>
  </si>
  <si>
    <t>KYC-179</t>
  </si>
  <si>
    <t>RAYLUMOND</t>
  </si>
  <si>
    <t>CGR - RAYLUMOND</t>
  </si>
  <si>
    <t>KYC-178</t>
  </si>
  <si>
    <t>RAYCHAMOND</t>
  </si>
  <si>
    <t>CGR - RAYCHAMOND</t>
  </si>
  <si>
    <t>KYC-177</t>
  </si>
  <si>
    <t>PROCHIMAT</t>
  </si>
  <si>
    <t>CGR - PRO CHIMAT</t>
  </si>
  <si>
    <t>KYC-176</t>
  </si>
  <si>
    <t>OBJECTIF CINEMASCOPE</t>
  </si>
  <si>
    <t>CGR - OBJECTIF CINEMASCOPE</t>
  </si>
  <si>
    <t>KYC-175</t>
  </si>
  <si>
    <t>MULTIPLEX</t>
  </si>
  <si>
    <t>CGR - MULTIPLEX</t>
  </si>
  <si>
    <t>KYC-174</t>
  </si>
  <si>
    <t>MONMEZIERES</t>
  </si>
  <si>
    <t>CGR - MONMEZIERES</t>
  </si>
  <si>
    <t>KYC-173</t>
  </si>
  <si>
    <t>MONDLATTES</t>
  </si>
  <si>
    <t>CGR - MONDLATTES</t>
  </si>
  <si>
    <t>KYC-172</t>
  </si>
  <si>
    <t>MONCHERBOURG</t>
  </si>
  <si>
    <t>CGR - MONCHERBOURG</t>
  </si>
  <si>
    <t>KYC-171</t>
  </si>
  <si>
    <t>MAUBIM</t>
  </si>
  <si>
    <t>CGR - MAUBIM</t>
  </si>
  <si>
    <t>KYC-170</t>
  </si>
  <si>
    <t>LUMONPAU</t>
  </si>
  <si>
    <t>CGR - LUMONPAU</t>
  </si>
  <si>
    <t>KYC-169</t>
  </si>
  <si>
    <t>LESCARMOND</t>
  </si>
  <si>
    <t>CGR - LESCARMOND</t>
  </si>
  <si>
    <t>KYC-168</t>
  </si>
  <si>
    <t>LES SPECTACLES SELECTIONNES</t>
  </si>
  <si>
    <t>CGR - LES SPECTACLES SELECTIONNES</t>
  </si>
  <si>
    <t>KYC-167</t>
  </si>
  <si>
    <t>LES CINEMAS DU MANS</t>
  </si>
  <si>
    <t>CGR - LES CINEMAS DU MANS</t>
  </si>
  <si>
    <t>KYC-166</t>
  </si>
  <si>
    <t>LES CINEMAS DE RODEZ</t>
  </si>
  <si>
    <t>CGR - LES CINEMAS DE RODEZ</t>
  </si>
  <si>
    <t>KYC-165</t>
  </si>
  <si>
    <t>LE PARIS</t>
  </si>
  <si>
    <t>CGR - LE PARIS</t>
  </si>
  <si>
    <t>KYC-164</t>
  </si>
  <si>
    <t>LANESMOND</t>
  </si>
  <si>
    <t>CGR - LANESMOND</t>
  </si>
  <si>
    <t>KYC-163</t>
  </si>
  <si>
    <t>LA ROCHELLE CINE</t>
  </si>
  <si>
    <t>CGR - LA ROCHELLE CINE</t>
  </si>
  <si>
    <t>KYC-162</t>
  </si>
  <si>
    <t>KORIC</t>
  </si>
  <si>
    <t>CGR - KORIC</t>
  </si>
  <si>
    <t>KYC-161</t>
  </si>
  <si>
    <t>KALLISTE FILMS</t>
  </si>
  <si>
    <t>CGR - KALLISTE FILMS</t>
  </si>
  <si>
    <t>KYC-160</t>
  </si>
  <si>
    <t>IMAGE 56</t>
  </si>
  <si>
    <t>CGR - IMAGE 56</t>
  </si>
  <si>
    <t>KYC-159</t>
  </si>
  <si>
    <t>HELMANI</t>
  </si>
  <si>
    <t>CGR - HELMANI</t>
  </si>
  <si>
    <t>KYC-158</t>
  </si>
  <si>
    <t>HELLUCHA</t>
  </si>
  <si>
    <t>CGR - HELLUCHA</t>
  </si>
  <si>
    <t>KYC-157</t>
  </si>
  <si>
    <t>GEORRAY</t>
  </si>
  <si>
    <t>CGR - GEORRAY</t>
  </si>
  <si>
    <t>KYC-156</t>
  </si>
  <si>
    <t>FRANCHEMOND</t>
  </si>
  <si>
    <t>CGR - FRANCHEMOND</t>
  </si>
  <si>
    <t>KYC-155</t>
  </si>
  <si>
    <t>FONTAIMOND</t>
  </si>
  <si>
    <t>CGR - FONTAIMOND</t>
  </si>
  <si>
    <t>KYC-154</t>
  </si>
  <si>
    <t>ESPACE LOISIRS</t>
  </si>
  <si>
    <t>CGR - ESPACE LOISIRS</t>
  </si>
  <si>
    <t>KYC-153</t>
  </si>
  <si>
    <t>DRAGUIMOND</t>
  </si>
  <si>
    <t>CGR - DRAGUIMOND</t>
  </si>
  <si>
    <t>KYC-152</t>
  </si>
  <si>
    <t>CINETOURS</t>
  </si>
  <si>
    <t>CGR - CINETOURS</t>
  </si>
  <si>
    <t>KYC-151</t>
  </si>
  <si>
    <t>CINEQUAI 02</t>
  </si>
  <si>
    <t>CGR - CINEQUAI 02</t>
  </si>
  <si>
    <t>KYC-150</t>
  </si>
  <si>
    <t>CINEMOVIDA</t>
  </si>
  <si>
    <t>CGR - CINEMOVIDA</t>
  </si>
  <si>
    <t>KYC-149</t>
  </si>
  <si>
    <t>CINE LOISIRS AQUITAINE</t>
  </si>
  <si>
    <t>CGR - CINE LOISIRS AQUITAINE</t>
  </si>
  <si>
    <t>KYC-148</t>
  </si>
  <si>
    <t>CINE LILAS</t>
  </si>
  <si>
    <t>CGR - CINE LILAS</t>
  </si>
  <si>
    <t>KYC-147</t>
  </si>
  <si>
    <t>CINE CHAMPAGNE</t>
  </si>
  <si>
    <t>CGR - CINE CHAMPAGNE</t>
  </si>
  <si>
    <t>KYC-146</t>
  </si>
  <si>
    <t>CHOLET CINE</t>
  </si>
  <si>
    <t>CGR - CHOLET CINE</t>
  </si>
  <si>
    <t>KYC-145</t>
  </si>
  <si>
    <t>CGR CINEMAS</t>
  </si>
  <si>
    <t>CGR - CGR CINEMAS</t>
  </si>
  <si>
    <t>KYC-144</t>
  </si>
  <si>
    <t>CAP CINEMA NIMES</t>
  </si>
  <si>
    <t>CGR - CAP CINEMA NIMES</t>
  </si>
  <si>
    <t>KYC-143</t>
  </si>
  <si>
    <t>CAP CINEMA NANTERRE</t>
  </si>
  <si>
    <t>CGR - CAP CINEMA NANTERRE</t>
  </si>
  <si>
    <t>KYC-142</t>
  </si>
  <si>
    <t>CAP CINEMA MOULINS</t>
  </si>
  <si>
    <t>CGR - CAP CINEMA MOULINS</t>
  </si>
  <si>
    <t>KYC-141</t>
  </si>
  <si>
    <t>CAP CINEMA</t>
  </si>
  <si>
    <t>CGR - CAP CINEMA</t>
  </si>
  <si>
    <t>KYC-140</t>
  </si>
  <si>
    <t>CAP CINEMA MONTAUBAN</t>
  </si>
  <si>
    <t>CGR - CAP CINEMA MONTAUBAN</t>
  </si>
  <si>
    <t>KYC-139</t>
  </si>
  <si>
    <t>CAP CINEMA MANOSQUE</t>
  </si>
  <si>
    <t>CGR - CAP CINEMA MANOSQUE</t>
  </si>
  <si>
    <t>KYC-138</t>
  </si>
  <si>
    <t>CAP CINEMA CARCASSONNE</t>
  </si>
  <si>
    <t>CGR - CAP CINEMA CARCASSONNE</t>
  </si>
  <si>
    <t>KYC-137</t>
  </si>
  <si>
    <t>CAP CINEMA CAGNES SUR MER</t>
  </si>
  <si>
    <t>CGR - CAP CINEMA CAGNES SUR MER</t>
  </si>
  <si>
    <t>KYC-136</t>
  </si>
  <si>
    <t>CAP CINEMA BEAUNE</t>
  </si>
  <si>
    <t>CGR - CAP CINEMA BEAUNE</t>
  </si>
  <si>
    <t>KYC-135</t>
  </si>
  <si>
    <t>CAP CINEMA ALBI</t>
  </si>
  <si>
    <t>CGR - CAP CINEMA ALBI</t>
  </si>
  <si>
    <t>KYC-134</t>
  </si>
  <si>
    <t>CAP CINEMA AGEN</t>
  </si>
  <si>
    <t>CGR - CAP CINEMA AGEN</t>
  </si>
  <si>
    <t>KYC-133</t>
  </si>
  <si>
    <t>BUXEMOND</t>
  </si>
  <si>
    <t>CGR - BUXEMOND</t>
  </si>
  <si>
    <t>KYC-132</t>
  </si>
  <si>
    <t>BRUAYMOND</t>
  </si>
  <si>
    <t>CGR - BRUAYMOND</t>
  </si>
  <si>
    <t>KYC-131</t>
  </si>
  <si>
    <t>BLAMOND</t>
  </si>
  <si>
    <t>CGR - BLAMOND</t>
  </si>
  <si>
    <t>KYC-130</t>
  </si>
  <si>
    <t>BEAUVAIS CINEMA COMMUNICATION</t>
  </si>
  <si>
    <t>CGR - BEAUVAIS CINEMA COMMUNICATION</t>
  </si>
  <si>
    <t>KYC-129</t>
  </si>
  <si>
    <t>ANGEOR</t>
  </si>
  <si>
    <t>CGR - ANGEOR</t>
  </si>
  <si>
    <t>KYC-128</t>
  </si>
  <si>
    <t>ALBI CINE</t>
  </si>
  <si>
    <t>CGR - ALBI CINE</t>
  </si>
  <si>
    <t>KYC-127</t>
  </si>
  <si>
    <t>AEC</t>
  </si>
  <si>
    <t>CGR - AEC</t>
  </si>
  <si>
    <t>KYC-126</t>
  </si>
  <si>
    <t>ABBEVILLE CINE</t>
  </si>
  <si>
    <t>CGR - ABBEVILLE CINE</t>
  </si>
  <si>
    <t>KYC-33</t>
  </si>
  <si>
    <t>RATP SMART SYSTEMS</t>
  </si>
  <si>
    <t>RATP SMART SYSTEMS - 51987459800021</t>
  </si>
  <si>
    <t>KYC-18</t>
  </si>
  <si>
    <t>GUY DEMARLE</t>
  </si>
  <si>
    <t>KYC-5</t>
  </si>
  <si>
    <t>LOVINO INVESTISSEMENT</t>
  </si>
  <si>
    <t>OENODEPOT</t>
  </si>
  <si>
    <t>SIRET</t>
  </si>
  <si>
    <t>MCC</t>
  </si>
  <si>
    <t>Code APE</t>
  </si>
  <si>
    <t>Date de crÃ©ation (formatÃ©)</t>
  </si>
  <si>
    <t>Raison sociale</t>
  </si>
  <si>
    <t>Mode d'entrÃ©e en relation</t>
  </si>
  <si>
    <t>Valeur du risque VR</t>
  </si>
  <si>
    <t>Statut du client</t>
  </si>
  <si>
    <t>AntÃ©rioritÃ© de la relation d'affaires (mois))</t>
  </si>
  <si>
    <t>Niveau de KYC</t>
  </si>
  <si>
    <t>Pays d'exercice de l'activitÃ©</t>
  </si>
  <si>
    <t>Situation des bÃ©nÃ©ficiaires</t>
  </si>
  <si>
    <t>Pays de restitution des flux</t>
  </si>
  <si>
    <t>RÃ©seaux</t>
  </si>
  <si>
    <t>Canal d'acceptation</t>
  </si>
  <si>
    <t>Mode de restitution des flux</t>
  </si>
  <si>
    <t>Limitation d'usage</t>
  </si>
  <si>
    <t>Examen renforcÃ© / nÃ©gative news</t>
  </si>
  <si>
    <t>VR révisée</t>
  </si>
  <si>
    <t>Risque</t>
  </si>
  <si>
    <t>Vigilance</t>
  </si>
  <si>
    <t>MaJ</t>
  </si>
  <si>
    <t>Faible</t>
  </si>
  <si>
    <t>Normal</t>
  </si>
  <si>
    <t>3 ans</t>
  </si>
  <si>
    <t>2 ans</t>
  </si>
  <si>
    <t>Elevé</t>
  </si>
  <si>
    <t>Renforcée</t>
  </si>
  <si>
    <t>0.85</t>
  </si>
  <si>
    <t>0.60</t>
  </si>
  <si>
    <t>1.10</t>
  </si>
  <si>
    <t>0.65</t>
  </si>
  <si>
    <t>CGR</t>
  </si>
  <si>
    <t>0.6</t>
  </si>
  <si>
    <t>MDF</t>
  </si>
  <si>
    <t>0.75</t>
  </si>
  <si>
    <t>2.35</t>
  </si>
  <si>
    <t>2.10</t>
  </si>
  <si>
    <t>KIABI</t>
  </si>
  <si>
    <t>1.85</t>
  </si>
  <si>
    <t>OUEST-FRANCE</t>
  </si>
  <si>
    <t>DIVERS 2.60</t>
  </si>
  <si>
    <t>2.60</t>
  </si>
  <si>
    <t>DIVERS 2.10</t>
  </si>
  <si>
    <t>DIVERS 1.10</t>
  </si>
  <si>
    <t>DIVERS 0.85</t>
  </si>
  <si>
    <t>DIVERS 0.75</t>
  </si>
  <si>
    <t>DIVERS 0.60</t>
  </si>
  <si>
    <t>DIVERS 1.0</t>
  </si>
  <si>
    <t>1.00</t>
  </si>
  <si>
    <t>DIVERS 2.35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</si>
</sst>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FF"/>
      <name val="Aptos Narrow"/>
      <family val="2"/>
      <scheme val="minor"/>
    </font>
    <font>
      <i/>
      <sz val="11"/>
      <color rgb="FFFFC000"/>
      <name val="Aptos Narrow"/>
      <family val="2"/>
      <scheme val="minor"/>
    </font>
    <font>
      <i/>
      <sz val="11"/>
      <color rgb="FFFF0000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1"/>
      <color theme="5" tint="-0.249977111117893"/>
      <name val="Aptos Narrow"/>
      <family val="2"/>
      <scheme val="minor"/>
    </font>
    <font>
      <sz val="11"/>
      <name val="Aptos Narrow"/>
      <family val="2"/>
      <scheme val="minor"/>
    </font>
    <font>
      <i/>
      <sz val="11"/>
      <name val="Aptos Narrow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auto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22" fontId="0" fillId="0" borderId="0" xfId="0" applyNumberFormat="1"/>
    <xf numFmtId="0" fontId="0" fillId="33" borderId="0" xfId="0" applyFill="1"/>
    <xf numFmtId="0" fontId="0" fillId="33" borderId="0" xfId="0" applyFill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/>
    <xf numFmtId="0" fontId="19" fillId="0" borderId="0" xfId="0" applyFont="1"/>
    <xf numFmtId="0" fontId="0" fillId="0" borderId="10" xfId="0" applyBorder="1"/>
    <xf numFmtId="0" fontId="0" fillId="0" borderId="10" xfId="0" applyBorder="1" applyAlignment="1">
      <alignment horizontal="center"/>
    </xf>
    <xf numFmtId="22" fontId="0" fillId="0" borderId="10" xfId="0" applyNumberFormat="1" applyBorder="1"/>
    <xf numFmtId="0" fontId="19" fillId="0" borderId="10" xfId="0" applyFont="1" applyBorder="1"/>
    <xf numFmtId="0" fontId="18" fillId="0" borderId="10" xfId="0" applyFont="1" applyBorder="1"/>
    <xf numFmtId="22" fontId="0" fillId="33" borderId="0" xfId="0" applyNumberFormat="1" applyFill="1"/>
    <xf numFmtId="0" fontId="19" fillId="33" borderId="0" xfId="0" applyFont="1" applyFill="1"/>
    <xf numFmtId="0" fontId="18" fillId="33" borderId="0" xfId="0" applyFont="1" applyFill="1"/>
    <xf numFmtId="0" fontId="0" fillId="34" borderId="0" xfId="0" applyFill="1"/>
    <xf numFmtId="0" fontId="0" fillId="34" borderId="0" xfId="0" applyFill="1" applyAlignment="1">
      <alignment horizontal="center"/>
    </xf>
    <xf numFmtId="22" fontId="0" fillId="34" borderId="0" xfId="0" applyNumberFormat="1" applyFill="1"/>
    <xf numFmtId="0" fontId="19" fillId="34" borderId="0" xfId="0" applyFont="1" applyFill="1"/>
    <xf numFmtId="0" fontId="18" fillId="34" borderId="0" xfId="0" applyFont="1" applyFill="1"/>
    <xf numFmtId="0" fontId="0" fillId="35" borderId="0" xfId="0" applyFill="1"/>
    <xf numFmtId="0" fontId="0" fillId="35" borderId="0" xfId="0" applyFill="1" applyAlignment="1">
      <alignment horizontal="center"/>
    </xf>
    <xf numFmtId="22" fontId="0" fillId="35" borderId="0" xfId="0" applyNumberFormat="1" applyFill="1"/>
    <xf numFmtId="0" fontId="19" fillId="35" borderId="0" xfId="0" applyFont="1" applyFill="1"/>
    <xf numFmtId="0" fontId="18" fillId="35" borderId="0" xfId="0" applyFont="1" applyFill="1"/>
    <xf numFmtId="0" fontId="0" fillId="36" borderId="0" xfId="0" applyFill="1"/>
    <xf numFmtId="0" fontId="0" fillId="36" borderId="0" xfId="0" applyFill="1" applyAlignment="1">
      <alignment horizontal="center"/>
    </xf>
    <xf numFmtId="22" fontId="0" fillId="36" borderId="0" xfId="0" applyNumberFormat="1" applyFill="1"/>
    <xf numFmtId="0" fontId="19" fillId="36" borderId="0" xfId="0" applyFont="1" applyFill="1"/>
    <xf numFmtId="0" fontId="18" fillId="36" borderId="0" xfId="0" applyFont="1" applyFill="1"/>
    <xf numFmtId="0" fontId="0" fillId="37" borderId="0" xfId="0" applyFill="1"/>
    <xf numFmtId="0" fontId="0" fillId="37" borderId="0" xfId="0" applyFill="1" applyAlignment="1">
      <alignment horizontal="center"/>
    </xf>
    <xf numFmtId="22" fontId="0" fillId="37" borderId="0" xfId="0" applyNumberFormat="1" applyFill="1"/>
    <xf numFmtId="0" fontId="19" fillId="37" borderId="0" xfId="0" applyFont="1" applyFill="1"/>
    <xf numFmtId="0" fontId="18" fillId="37" borderId="0" xfId="0" applyFont="1" applyFill="1"/>
    <xf numFmtId="0" fontId="0" fillId="38" borderId="0" xfId="0" applyFill="1"/>
    <xf numFmtId="0" fontId="0" fillId="38" borderId="0" xfId="0" applyFill="1" applyAlignment="1">
      <alignment horizontal="center"/>
    </xf>
    <xf numFmtId="22" fontId="0" fillId="38" borderId="0" xfId="0" applyNumberFormat="1" applyFill="1"/>
    <xf numFmtId="0" fontId="19" fillId="38" borderId="0" xfId="0" applyFont="1" applyFill="1"/>
    <xf numFmtId="0" fontId="18" fillId="38" borderId="0" xfId="0" applyFont="1" applyFill="1"/>
    <xf numFmtId="0" fontId="0" fillId="39" borderId="0" xfId="0" applyFill="1"/>
    <xf numFmtId="0" fontId="0" fillId="39" borderId="0" xfId="0" applyFill="1" applyAlignment="1">
      <alignment horizontal="center"/>
    </xf>
    <xf numFmtId="22" fontId="0" fillId="39" borderId="0" xfId="0" applyNumberFormat="1" applyFill="1"/>
    <xf numFmtId="0" fontId="19" fillId="39" borderId="0" xfId="0" applyFont="1" applyFill="1"/>
    <xf numFmtId="0" fontId="18" fillId="39" borderId="0" xfId="0" applyFont="1" applyFill="1"/>
    <xf numFmtId="0" fontId="0" fillId="40" borderId="0" xfId="0" applyFill="1"/>
    <xf numFmtId="0" fontId="0" fillId="40" borderId="0" xfId="0" applyFill="1" applyAlignment="1">
      <alignment horizontal="center"/>
    </xf>
    <xf numFmtId="22" fontId="0" fillId="40" borderId="0" xfId="0" applyNumberFormat="1" applyFill="1"/>
    <xf numFmtId="0" fontId="19" fillId="40" borderId="0" xfId="0" applyFont="1" applyFill="1"/>
    <xf numFmtId="0" fontId="18" fillId="40" borderId="0" xfId="0" applyFont="1" applyFill="1"/>
    <xf numFmtId="0" fontId="14" fillId="41" borderId="0" xfId="0" applyFont="1" applyFill="1"/>
    <xf numFmtId="0" fontId="14" fillId="41" borderId="0" xfId="0" applyFont="1" applyFill="1" applyAlignment="1">
      <alignment horizontal="center"/>
    </xf>
    <xf numFmtId="22" fontId="14" fillId="41" borderId="0" xfId="0" applyNumberFormat="1" applyFont="1" applyFill="1"/>
    <xf numFmtId="0" fontId="20" fillId="41" borderId="0" xfId="0" applyFont="1" applyFill="1"/>
    <xf numFmtId="0" fontId="21" fillId="0" borderId="0" xfId="0" applyFont="1"/>
    <xf numFmtId="0" fontId="22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vertical="center" wrapText="1"/>
    </xf>
    <xf numFmtId="0" fontId="23" fillId="41" borderId="0" xfId="0" applyFont="1" applyFill="1"/>
    <xf numFmtId="0" fontId="23" fillId="41" borderId="0" xfId="0" applyFont="1" applyFill="1" applyAlignment="1">
      <alignment horizontal="center"/>
    </xf>
    <xf numFmtId="22" fontId="23" fillId="41" borderId="0" xfId="0" applyNumberFormat="1" applyFont="1" applyFill="1"/>
    <xf numFmtId="0" fontId="24" fillId="41" borderId="0" xfId="0" applyFont="1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8.png"/><Relationship Id="rId7" Type="http://schemas.openxmlformats.org/officeDocument/2006/relationships/image" Target="../media/image24.png"/><Relationship Id="rId2" Type="http://schemas.openxmlformats.org/officeDocument/2006/relationships/image" Target="../media/image6.png"/><Relationship Id="rId1" Type="http://schemas.openxmlformats.org/officeDocument/2006/relationships/image" Target="../media/image4.png"/><Relationship Id="rId6" Type="http://schemas.openxmlformats.org/officeDocument/2006/relationships/image" Target="../media/image16.png"/><Relationship Id="rId5" Type="http://schemas.openxmlformats.org/officeDocument/2006/relationships/image" Target="../media/image12.png"/><Relationship Id="rId4" Type="http://schemas.openxmlformats.org/officeDocument/2006/relationships/image" Target="../media/image7.png"/><Relationship Id="rId9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15.png"/><Relationship Id="rId4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26.png"/><Relationship Id="rId1" Type="http://schemas.openxmlformats.org/officeDocument/2006/relationships/image" Target="../media/image1.png"/><Relationship Id="rId4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7.png"/><Relationship Id="rId7" Type="http://schemas.openxmlformats.org/officeDocument/2006/relationships/image" Target="../media/image38.png"/><Relationship Id="rId2" Type="http://schemas.openxmlformats.org/officeDocument/2006/relationships/image" Target="../media/image13.png"/><Relationship Id="rId1" Type="http://schemas.openxmlformats.org/officeDocument/2006/relationships/image" Target="../media/image7.png"/><Relationship Id="rId6" Type="http://schemas.openxmlformats.org/officeDocument/2006/relationships/image" Target="../media/image19.png"/><Relationship Id="rId5" Type="http://schemas.openxmlformats.org/officeDocument/2006/relationships/image" Target="../media/image35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0.png"/><Relationship Id="rId7" Type="http://schemas.openxmlformats.org/officeDocument/2006/relationships/image" Target="../media/image31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6" Type="http://schemas.openxmlformats.org/officeDocument/2006/relationships/image" Target="../media/image24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761999</xdr:colOff>
      <xdr:row>243</xdr:row>
      <xdr:rowOff>0</xdr:rowOff>
    </xdr:from>
    <xdr:to>
      <xdr:col>24</xdr:col>
      <xdr:colOff>50579</xdr:colOff>
      <xdr:row>273</xdr:row>
      <xdr:rowOff>164425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62C3FCC-709E-4F4F-9549-C584D6E8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9" y="42497375"/>
          <a:ext cx="1520168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174620</xdr:rowOff>
    </xdr:from>
    <xdr:to>
      <xdr:col>24</xdr:col>
      <xdr:colOff>620377</xdr:colOff>
      <xdr:row>141</xdr:row>
      <xdr:rowOff>126320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7338BFF-8504-48C7-AA17-90960FBB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1" y="19383370"/>
          <a:ext cx="15771476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345</xdr:row>
      <xdr:rowOff>0</xdr:rowOff>
    </xdr:from>
    <xdr:to>
      <xdr:col>24</xdr:col>
      <xdr:colOff>114258</xdr:colOff>
      <xdr:row>375</xdr:row>
      <xdr:rowOff>164425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59D53D-8D55-32F1-7263-93BA6ACC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49" y="60340875"/>
          <a:ext cx="1526218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420</xdr:row>
      <xdr:rowOff>174624</xdr:rowOff>
    </xdr:from>
    <xdr:to>
      <xdr:col>24</xdr:col>
      <xdr:colOff>20027</xdr:colOff>
      <xdr:row>451</xdr:row>
      <xdr:rowOff>164424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A256492-740D-5A35-8F46-8AFA6756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0" y="73644124"/>
          <a:ext cx="1517430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492</xdr:row>
      <xdr:rowOff>0</xdr:rowOff>
    </xdr:from>
    <xdr:to>
      <xdr:col>24</xdr:col>
      <xdr:colOff>16852</xdr:colOff>
      <xdr:row>522</xdr:row>
      <xdr:rowOff>161250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57C0826-16BD-4911-8231-874D91D5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0" y="86074250"/>
          <a:ext cx="15171127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533</xdr:row>
      <xdr:rowOff>174624</xdr:rowOff>
    </xdr:from>
    <xdr:to>
      <xdr:col>24</xdr:col>
      <xdr:colOff>2324</xdr:colOff>
      <xdr:row>564</xdr:row>
      <xdr:rowOff>161249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9EEF46F-304B-F6A7-A449-D1C3454B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50" y="93440249"/>
          <a:ext cx="1514707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575</xdr:row>
      <xdr:rowOff>0</xdr:rowOff>
    </xdr:from>
    <xdr:to>
      <xdr:col>24</xdr:col>
      <xdr:colOff>20027</xdr:colOff>
      <xdr:row>605</xdr:row>
      <xdr:rowOff>164425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CC54F95-9199-4FD5-8F3C-D6A262129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0" y="100631625"/>
          <a:ext cx="1516795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615</xdr:row>
      <xdr:rowOff>0</xdr:rowOff>
    </xdr:from>
    <xdr:to>
      <xdr:col>24</xdr:col>
      <xdr:colOff>16852</xdr:colOff>
      <xdr:row>645</xdr:row>
      <xdr:rowOff>161250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36E2BE0-0375-4DA8-8C38-8680EE6D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0" y="107648375"/>
          <a:ext cx="1516795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654</xdr:row>
      <xdr:rowOff>0</xdr:rowOff>
    </xdr:from>
    <xdr:to>
      <xdr:col>24</xdr:col>
      <xdr:colOff>95957</xdr:colOff>
      <xdr:row>684</xdr:row>
      <xdr:rowOff>161250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73A3891-97F4-1AD5-96C2-46176CBE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0" y="114490500"/>
          <a:ext cx="15247057" cy="5400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7</xdr:col>
      <xdr:colOff>0</xdr:colOff>
      <xdr:row>693</xdr:row>
      <xdr:rowOff>0</xdr:rowOff>
    </xdr:from>
    <xdr:to>
      <xdr:col>24</xdr:col>
      <xdr:colOff>58143</xdr:colOff>
      <xdr:row>724</xdr:row>
      <xdr:rowOff>47625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A4E5B17-3C57-ACEB-9C4D-8A5AF9BD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1250" y="121332625"/>
          <a:ext cx="15209243" cy="5461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769</xdr:row>
      <xdr:rowOff>0</xdr:rowOff>
    </xdr:from>
    <xdr:to>
      <xdr:col>24</xdr:col>
      <xdr:colOff>54968</xdr:colOff>
      <xdr:row>800</xdr:row>
      <xdr:rowOff>44450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0036E8F-9D77-4301-9C63-295DD0D1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1250" y="134667625"/>
          <a:ext cx="15209243" cy="5461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731</xdr:row>
      <xdr:rowOff>0</xdr:rowOff>
    </xdr:from>
    <xdr:to>
      <xdr:col>24</xdr:col>
      <xdr:colOff>114258</xdr:colOff>
      <xdr:row>761</xdr:row>
      <xdr:rowOff>164425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C932A09-6C5B-CE85-BDB9-B450CCEA1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91249" y="128000125"/>
          <a:ext cx="15262184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806</xdr:row>
      <xdr:rowOff>0</xdr:rowOff>
    </xdr:from>
    <xdr:to>
      <xdr:col>23</xdr:col>
      <xdr:colOff>682663</xdr:colOff>
      <xdr:row>836</xdr:row>
      <xdr:rowOff>161250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393974B-D838-DBB5-7D69-7F09726B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249" y="141160500"/>
          <a:ext cx="15078114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843</xdr:row>
      <xdr:rowOff>0</xdr:rowOff>
    </xdr:from>
    <xdr:to>
      <xdr:col>23</xdr:col>
      <xdr:colOff>703973</xdr:colOff>
      <xdr:row>873</xdr:row>
      <xdr:rowOff>161250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A11FFDC-2705-2273-C1D9-CA649F38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91249" y="147653375"/>
          <a:ext cx="1509307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880</xdr:row>
      <xdr:rowOff>0</xdr:rowOff>
    </xdr:from>
    <xdr:to>
      <xdr:col>23</xdr:col>
      <xdr:colOff>715901</xdr:colOff>
      <xdr:row>910</xdr:row>
      <xdr:rowOff>164425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1522B81-A6F7-512D-05B3-8D9F0549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91250" y="154146250"/>
          <a:ext cx="15105001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916</xdr:row>
      <xdr:rowOff>174624</xdr:rowOff>
    </xdr:from>
    <xdr:to>
      <xdr:col>24</xdr:col>
      <xdr:colOff>26057</xdr:colOff>
      <xdr:row>947</xdr:row>
      <xdr:rowOff>161249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B479437-255D-68C1-FF30-471F1FE9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91249" y="160639124"/>
          <a:ext cx="15177158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953</xdr:row>
      <xdr:rowOff>174624</xdr:rowOff>
    </xdr:from>
    <xdr:to>
      <xdr:col>24</xdr:col>
      <xdr:colOff>2324</xdr:colOff>
      <xdr:row>984</xdr:row>
      <xdr:rowOff>161249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52EFD72-CE0B-FF83-C2F9-7EAEECA15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50" y="167131999"/>
          <a:ext cx="1514707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2433</xdr:row>
      <xdr:rowOff>0</xdr:rowOff>
    </xdr:from>
    <xdr:to>
      <xdr:col>23</xdr:col>
      <xdr:colOff>761149</xdr:colOff>
      <xdr:row>2463</xdr:row>
      <xdr:rowOff>164425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82C85E8F-142D-4AF6-867E-FCF4D3CF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50" y="426704125"/>
          <a:ext cx="1515342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2397</xdr:row>
      <xdr:rowOff>0</xdr:rowOff>
    </xdr:from>
    <xdr:to>
      <xdr:col>24</xdr:col>
      <xdr:colOff>2324</xdr:colOff>
      <xdr:row>2427</xdr:row>
      <xdr:rowOff>161250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32C422-A273-4F4D-A85D-895F834F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50" y="420385875"/>
          <a:ext cx="15150249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2360</xdr:row>
      <xdr:rowOff>174624</xdr:rowOff>
    </xdr:from>
    <xdr:to>
      <xdr:col>23</xdr:col>
      <xdr:colOff>739775</xdr:colOff>
      <xdr:row>2392</xdr:row>
      <xdr:rowOff>49923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223EF157-60AC-8B5B-3C86-CD80626D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91251" y="414067624"/>
          <a:ext cx="15128874" cy="54569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2325</xdr:row>
      <xdr:rowOff>0</xdr:rowOff>
    </xdr:from>
    <xdr:to>
      <xdr:col>23</xdr:col>
      <xdr:colOff>733891</xdr:colOff>
      <xdr:row>2355</xdr:row>
      <xdr:rowOff>161250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3FF1B8F-1711-BA9A-BFAA-6EC2A2C2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91250" y="407749375"/>
          <a:ext cx="1512299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991</xdr:row>
      <xdr:rowOff>0</xdr:rowOff>
    </xdr:from>
    <xdr:to>
      <xdr:col>23</xdr:col>
      <xdr:colOff>761149</xdr:colOff>
      <xdr:row>1021</xdr:row>
      <xdr:rowOff>164425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CF7EC8A5-8890-43B2-AA5C-E7C78DCF7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50" y="173624875"/>
          <a:ext cx="1515342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1101</xdr:row>
      <xdr:rowOff>0</xdr:rowOff>
    </xdr:from>
    <xdr:to>
      <xdr:col>24</xdr:col>
      <xdr:colOff>26058</xdr:colOff>
      <xdr:row>1131</xdr:row>
      <xdr:rowOff>164425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24F8AD5-F298-4AE6-BAD8-5C5A3A4F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250" y="192928875"/>
          <a:ext cx="15177158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1137</xdr:row>
      <xdr:rowOff>0</xdr:rowOff>
    </xdr:from>
    <xdr:to>
      <xdr:col>24</xdr:col>
      <xdr:colOff>26058</xdr:colOff>
      <xdr:row>1167</xdr:row>
      <xdr:rowOff>164425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1D540FA-3D61-4750-94FA-226A95567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250" y="199247125"/>
          <a:ext cx="15177158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1173</xdr:row>
      <xdr:rowOff>0</xdr:rowOff>
    </xdr:from>
    <xdr:to>
      <xdr:col>24</xdr:col>
      <xdr:colOff>26058</xdr:colOff>
      <xdr:row>1203</xdr:row>
      <xdr:rowOff>161250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FFD79EE7-905B-4CC1-B114-576FC37D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250" y="205565375"/>
          <a:ext cx="15177158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1208</xdr:row>
      <xdr:rowOff>174624</xdr:rowOff>
    </xdr:from>
    <xdr:to>
      <xdr:col>23</xdr:col>
      <xdr:colOff>721541</xdr:colOff>
      <xdr:row>1239</xdr:row>
      <xdr:rowOff>161249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8FA8E66-DFD8-657E-952F-9C905D1DC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91250" y="211883624"/>
          <a:ext cx="1511699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1281</xdr:row>
      <xdr:rowOff>0</xdr:rowOff>
    </xdr:from>
    <xdr:to>
      <xdr:col>23</xdr:col>
      <xdr:colOff>721541</xdr:colOff>
      <xdr:row>1311</xdr:row>
      <xdr:rowOff>161250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29F54C19-6B1B-49C0-A44A-50050E7C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91250" y="224520125"/>
          <a:ext cx="1511064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1244</xdr:row>
      <xdr:rowOff>174624</xdr:rowOff>
    </xdr:from>
    <xdr:to>
      <xdr:col>24</xdr:col>
      <xdr:colOff>2324</xdr:colOff>
      <xdr:row>1275</xdr:row>
      <xdr:rowOff>161249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4987EE3-229E-3AE6-CF2F-D56E375C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91250" y="218201874"/>
          <a:ext cx="1514707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1317</xdr:row>
      <xdr:rowOff>0</xdr:rowOff>
    </xdr:from>
    <xdr:to>
      <xdr:col>23</xdr:col>
      <xdr:colOff>724716</xdr:colOff>
      <xdr:row>1347</xdr:row>
      <xdr:rowOff>164425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1F9EB6E3-D89F-49B1-BC6B-CE30E9F5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91250" y="230838375"/>
          <a:ext cx="15113816" cy="54031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2001</xdr:row>
      <xdr:rowOff>0</xdr:rowOff>
    </xdr:from>
    <xdr:to>
      <xdr:col>23</xdr:col>
      <xdr:colOff>730899</xdr:colOff>
      <xdr:row>2031</xdr:row>
      <xdr:rowOff>164425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22765C3-F9EB-D939-E377-207306A6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49" y="35088512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2037</xdr:row>
      <xdr:rowOff>0</xdr:rowOff>
    </xdr:from>
    <xdr:to>
      <xdr:col>23</xdr:col>
      <xdr:colOff>730900</xdr:colOff>
      <xdr:row>2067</xdr:row>
      <xdr:rowOff>161250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3AB4A78-2780-422F-B565-7D8706EE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50" y="35720337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2073</xdr:row>
      <xdr:rowOff>0</xdr:rowOff>
    </xdr:from>
    <xdr:to>
      <xdr:col>23</xdr:col>
      <xdr:colOff>730900</xdr:colOff>
      <xdr:row>2103</xdr:row>
      <xdr:rowOff>161250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56808F2-CB69-4944-A3B3-6819A854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50" y="36352162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2109</xdr:row>
      <xdr:rowOff>0</xdr:rowOff>
    </xdr:from>
    <xdr:to>
      <xdr:col>23</xdr:col>
      <xdr:colOff>730900</xdr:colOff>
      <xdr:row>2139</xdr:row>
      <xdr:rowOff>161250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A7F56028-23CD-4D15-BAF1-6272AD95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50" y="36983987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2145</xdr:row>
      <xdr:rowOff>0</xdr:rowOff>
    </xdr:from>
    <xdr:to>
      <xdr:col>23</xdr:col>
      <xdr:colOff>730900</xdr:colOff>
      <xdr:row>2175</xdr:row>
      <xdr:rowOff>161250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588D839D-5B1D-4F9F-8E33-F960D011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50" y="37615812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2181</xdr:row>
      <xdr:rowOff>0</xdr:rowOff>
    </xdr:from>
    <xdr:to>
      <xdr:col>23</xdr:col>
      <xdr:colOff>730900</xdr:colOff>
      <xdr:row>2211</xdr:row>
      <xdr:rowOff>161250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0B2A9F3-F6E2-46EE-A73D-875C2C4B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91250" y="382476375"/>
          <a:ext cx="15120000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1641</xdr:row>
      <xdr:rowOff>0</xdr:rowOff>
    </xdr:from>
    <xdr:to>
      <xdr:col>24</xdr:col>
      <xdr:colOff>16852</xdr:colOff>
      <xdr:row>1671</xdr:row>
      <xdr:rowOff>161250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8F7740C-04C5-4E70-BAAA-27184843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91250" y="287702625"/>
          <a:ext cx="15171127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1677</xdr:row>
      <xdr:rowOff>0</xdr:rowOff>
    </xdr:from>
    <xdr:to>
      <xdr:col>23</xdr:col>
      <xdr:colOff>659097</xdr:colOff>
      <xdr:row>1707</xdr:row>
      <xdr:rowOff>164425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3D21F3F-0378-75E6-3F28-CC05AF39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91250" y="294020875"/>
          <a:ext cx="15048197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1713</xdr:row>
      <xdr:rowOff>0</xdr:rowOff>
    </xdr:from>
    <xdr:to>
      <xdr:col>23</xdr:col>
      <xdr:colOff>659097</xdr:colOff>
      <xdr:row>1743</xdr:row>
      <xdr:rowOff>161250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E4E73A78-C5CA-4270-90F6-428C842D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91250" y="300339125"/>
          <a:ext cx="15048197" cy="5403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1749</xdr:row>
      <xdr:rowOff>0</xdr:rowOff>
    </xdr:from>
    <xdr:to>
      <xdr:col>23</xdr:col>
      <xdr:colOff>659097</xdr:colOff>
      <xdr:row>1779</xdr:row>
      <xdr:rowOff>164425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1228DB3-8491-4117-A059-60A54019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91250" y="306657375"/>
          <a:ext cx="15048197" cy="54031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1785</xdr:row>
      <xdr:rowOff>0</xdr:rowOff>
    </xdr:from>
    <xdr:to>
      <xdr:col>23</xdr:col>
      <xdr:colOff>685838</xdr:colOff>
      <xdr:row>1815</xdr:row>
      <xdr:rowOff>164425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FACB98C-E69B-9D13-F3C1-3B2BA08F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91249" y="312975625"/>
          <a:ext cx="15078114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1821</xdr:row>
      <xdr:rowOff>0</xdr:rowOff>
    </xdr:from>
    <xdr:to>
      <xdr:col>23</xdr:col>
      <xdr:colOff>579581</xdr:colOff>
      <xdr:row>1851</xdr:row>
      <xdr:rowOff>164425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B847593-F9B9-4531-1071-9AAE5611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91249" y="319293875"/>
          <a:ext cx="1496868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1425</xdr:row>
      <xdr:rowOff>0</xdr:rowOff>
    </xdr:from>
    <xdr:to>
      <xdr:col>23</xdr:col>
      <xdr:colOff>715901</xdr:colOff>
      <xdr:row>1455</xdr:row>
      <xdr:rowOff>161250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7DC43541-D1CD-4793-0EDB-98B7974B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91250" y="249793125"/>
          <a:ext cx="1510500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1461</xdr:row>
      <xdr:rowOff>0</xdr:rowOff>
    </xdr:from>
    <xdr:to>
      <xdr:col>23</xdr:col>
      <xdr:colOff>715901</xdr:colOff>
      <xdr:row>1491</xdr:row>
      <xdr:rowOff>164425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5F12FDD8-40E9-4978-A680-5335793E6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91250" y="256111375"/>
          <a:ext cx="1510500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1496</xdr:row>
      <xdr:rowOff>174624</xdr:rowOff>
    </xdr:from>
    <xdr:to>
      <xdr:col>24</xdr:col>
      <xdr:colOff>56141</xdr:colOff>
      <xdr:row>1527</xdr:row>
      <xdr:rowOff>161249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20D42EB-83BC-C7E8-9FD1-C1A936049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91250" y="262429624"/>
          <a:ext cx="1520724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1030</xdr:row>
      <xdr:rowOff>3174</xdr:rowOff>
    </xdr:from>
    <xdr:to>
      <xdr:col>24</xdr:col>
      <xdr:colOff>50624</xdr:colOff>
      <xdr:row>1060</xdr:row>
      <xdr:rowOff>170774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D5241230-2BC9-6232-4A4E-C55D0BB0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200775" y="186769374"/>
          <a:ext cx="15195374" cy="559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1064</xdr:row>
      <xdr:rowOff>174624</xdr:rowOff>
    </xdr:from>
    <xdr:to>
      <xdr:col>24</xdr:col>
      <xdr:colOff>41099</xdr:colOff>
      <xdr:row>1095</xdr:row>
      <xdr:rowOff>161249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4DCBC58-A37F-4860-97E3-D4B78EB8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191250" y="186610624"/>
          <a:ext cx="15192199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1353</xdr:row>
      <xdr:rowOff>0</xdr:rowOff>
    </xdr:from>
    <xdr:to>
      <xdr:col>23</xdr:col>
      <xdr:colOff>674057</xdr:colOff>
      <xdr:row>1383</xdr:row>
      <xdr:rowOff>164425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487F1F60-1168-070F-FBDD-D9B456C8E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91250" y="237156625"/>
          <a:ext cx="15063157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1388</xdr:row>
      <xdr:rowOff>174624</xdr:rowOff>
    </xdr:from>
    <xdr:to>
      <xdr:col>24</xdr:col>
      <xdr:colOff>68453</xdr:colOff>
      <xdr:row>1419</xdr:row>
      <xdr:rowOff>164424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902E2BB3-6AAA-A1BF-62E4-DB87A454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191249" y="243474874"/>
          <a:ext cx="15219554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1533</xdr:row>
      <xdr:rowOff>0</xdr:rowOff>
    </xdr:from>
    <xdr:to>
      <xdr:col>24</xdr:col>
      <xdr:colOff>76200</xdr:colOff>
      <xdr:row>1564</xdr:row>
      <xdr:rowOff>63850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4D8AF362-1716-99A6-E81D-F97FBA3A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91250" y="268747875"/>
          <a:ext cx="15224125" cy="5474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1569</xdr:row>
      <xdr:rowOff>0</xdr:rowOff>
    </xdr:from>
    <xdr:to>
      <xdr:col>23</xdr:col>
      <xdr:colOff>591242</xdr:colOff>
      <xdr:row>1599</xdr:row>
      <xdr:rowOff>164425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2B045103-5D59-83CD-D4B4-AA480A6E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91250" y="275066125"/>
          <a:ext cx="14983517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1605</xdr:row>
      <xdr:rowOff>0</xdr:rowOff>
    </xdr:from>
    <xdr:to>
      <xdr:col>23</xdr:col>
      <xdr:colOff>564745</xdr:colOff>
      <xdr:row>1635</xdr:row>
      <xdr:rowOff>164425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ACE48566-F659-FDD1-3793-D073C5F1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91249" y="281384375"/>
          <a:ext cx="14953846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1856</xdr:row>
      <xdr:rowOff>174624</xdr:rowOff>
    </xdr:from>
    <xdr:to>
      <xdr:col>23</xdr:col>
      <xdr:colOff>483031</xdr:colOff>
      <xdr:row>1887</xdr:row>
      <xdr:rowOff>164424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2A8E627D-1115-D224-2F7A-CF86B0B1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191250" y="325612124"/>
          <a:ext cx="14872131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1892</xdr:row>
      <xdr:rowOff>174624</xdr:rowOff>
    </xdr:from>
    <xdr:to>
      <xdr:col>23</xdr:col>
      <xdr:colOff>629273</xdr:colOff>
      <xdr:row>1923</xdr:row>
      <xdr:rowOff>164424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CC0985D2-A225-62B6-88D8-1620F197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91250" y="331930374"/>
          <a:ext cx="15021548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1928</xdr:row>
      <xdr:rowOff>174624</xdr:rowOff>
    </xdr:from>
    <xdr:to>
      <xdr:col>24</xdr:col>
      <xdr:colOff>92272</xdr:colOff>
      <xdr:row>1959</xdr:row>
      <xdr:rowOff>161249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1526F97-CC40-845E-3B01-44255E4A2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91250" y="338248624"/>
          <a:ext cx="1524972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1964</xdr:row>
      <xdr:rowOff>174624</xdr:rowOff>
    </xdr:from>
    <xdr:to>
      <xdr:col>24</xdr:col>
      <xdr:colOff>2324</xdr:colOff>
      <xdr:row>1995</xdr:row>
      <xdr:rowOff>161249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EF407E84-4E34-909E-E4A3-573BE42B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91250" y="344566874"/>
          <a:ext cx="15147074" cy="54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2217</xdr:row>
      <xdr:rowOff>0</xdr:rowOff>
    </xdr:from>
    <xdr:to>
      <xdr:col>23</xdr:col>
      <xdr:colOff>579581</xdr:colOff>
      <xdr:row>2247</xdr:row>
      <xdr:rowOff>161250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9F1CE4FA-A018-5A4E-5316-2B8E4448B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191249" y="388794625"/>
          <a:ext cx="14968682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2252</xdr:row>
      <xdr:rowOff>174624</xdr:rowOff>
    </xdr:from>
    <xdr:to>
      <xdr:col>23</xdr:col>
      <xdr:colOff>400927</xdr:colOff>
      <xdr:row>2283</xdr:row>
      <xdr:rowOff>161249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8BD33602-2046-4F1D-EA57-E4D121277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91250" y="395112874"/>
          <a:ext cx="14790027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2289</xdr:row>
      <xdr:rowOff>0</xdr:rowOff>
    </xdr:from>
    <xdr:to>
      <xdr:col>23</xdr:col>
      <xdr:colOff>574509</xdr:colOff>
      <xdr:row>2319</xdr:row>
      <xdr:rowOff>161250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331A1D7-6745-58FE-769B-F0D02B7A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191250" y="401431125"/>
          <a:ext cx="14957259" cy="54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475846</xdr:colOff>
      <xdr:row>32</xdr:row>
      <xdr:rowOff>164425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E69B80-2041-4CA5-99E9-1A156841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14953846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19</xdr:col>
      <xdr:colOff>570197</xdr:colOff>
      <xdr:row>67</xdr:row>
      <xdr:rowOff>161250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82B48E5-E2E7-418D-BE3C-1356DBC0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5048197" cy="559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28575</xdr:rowOff>
    </xdr:from>
    <xdr:to>
      <xdr:col>19</xdr:col>
      <xdr:colOff>696302</xdr:colOff>
      <xdr:row>38</xdr:row>
      <xdr:rowOff>12025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10033D8-2179-41E3-84C6-1601269A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5400"/>
          <a:ext cx="15174302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19</xdr:col>
      <xdr:colOff>397306</xdr:colOff>
      <xdr:row>73</xdr:row>
      <xdr:rowOff>8850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4F384F6-FB4F-4C94-BFFE-A389E67F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4875306" cy="5600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20</xdr:col>
      <xdr:colOff>191477</xdr:colOff>
      <xdr:row>68</xdr:row>
      <xdr:rowOff>161250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6F1D8DB-2365-4719-A1D1-E50C643F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77050"/>
          <a:ext cx="15171127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20</xdr:col>
      <xdr:colOff>267407</xdr:colOff>
      <xdr:row>105</xdr:row>
      <xdr:rowOff>164425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EAD5417-044C-47CB-B96A-556F4592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73125"/>
          <a:ext cx="15250232" cy="55905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20</xdr:col>
      <xdr:colOff>288884</xdr:colOff>
      <xdr:row>141</xdr:row>
      <xdr:rowOff>164425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17B8F4D-81EE-4EF3-9FA3-EAA0A249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269200"/>
          <a:ext cx="15268534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20</xdr:col>
      <xdr:colOff>226418</xdr:colOff>
      <xdr:row>178</xdr:row>
      <xdr:rowOff>47625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2563A7-CB22-426F-B465-382B50F70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784300"/>
          <a:ext cx="15209243" cy="5654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20</xdr:col>
      <xdr:colOff>200683</xdr:colOff>
      <xdr:row>212</xdr:row>
      <xdr:rowOff>161250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53FBF5C-286D-41BC-8D90-FD767FD1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18425"/>
          <a:ext cx="15180333" cy="559685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215</xdr:row>
      <xdr:rowOff>104775</xdr:rowOff>
    </xdr:from>
    <xdr:to>
      <xdr:col>20</xdr:col>
      <xdr:colOff>248308</xdr:colOff>
      <xdr:row>246</xdr:row>
      <xdr:rowOff>85050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701806F-0C40-4030-A3D4-3216347A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50" y="39014400"/>
          <a:ext cx="15186683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28575</xdr:rowOff>
    </xdr:from>
    <xdr:to>
      <xdr:col>20</xdr:col>
      <xdr:colOff>122176</xdr:colOff>
      <xdr:row>281</xdr:row>
      <xdr:rowOff>8850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41A88A2-3380-415E-9560-1FA7F9E9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453300"/>
          <a:ext cx="15108176" cy="55936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284</xdr:row>
      <xdr:rowOff>133350</xdr:rowOff>
    </xdr:from>
    <xdr:to>
      <xdr:col>21</xdr:col>
      <xdr:colOff>454025</xdr:colOff>
      <xdr:row>316</xdr:row>
      <xdr:rowOff>19400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F021F6-DD79-4152-87F5-8CD283AB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1550" y="51711225"/>
          <a:ext cx="15227300" cy="567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66675</xdr:rowOff>
    </xdr:from>
    <xdr:to>
      <xdr:col>20</xdr:col>
      <xdr:colOff>188302</xdr:colOff>
      <xdr:row>349</xdr:row>
      <xdr:rowOff>50125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2153B7AC-2CBB-42F3-BAED-14EF3DBA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797700"/>
          <a:ext cx="15171127" cy="5590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66675</xdr:rowOff>
    </xdr:from>
    <xdr:to>
      <xdr:col>19</xdr:col>
      <xdr:colOff>409534</xdr:colOff>
      <xdr:row>100</xdr:row>
      <xdr:rowOff>50125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C4707BF-B0BC-43BB-9349-46F7EF522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553950"/>
          <a:ext cx="15268534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76200</xdr:rowOff>
    </xdr:from>
    <xdr:to>
      <xdr:col>19</xdr:col>
      <xdr:colOff>294424</xdr:colOff>
      <xdr:row>140</xdr:row>
      <xdr:rowOff>56475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8783B6D-5E05-44BE-BCF9-B3A048B1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802475"/>
          <a:ext cx="15156599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85725</xdr:rowOff>
    </xdr:from>
    <xdr:to>
      <xdr:col>19</xdr:col>
      <xdr:colOff>219114</xdr:colOff>
      <xdr:row>174</xdr:row>
      <xdr:rowOff>69175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D8D75E2-B6FB-4F44-8C20-F7AB00C3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65150"/>
          <a:ext cx="15078114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104775</xdr:rowOff>
    </xdr:from>
    <xdr:to>
      <xdr:col>19</xdr:col>
      <xdr:colOff>321333</xdr:colOff>
      <xdr:row>207</xdr:row>
      <xdr:rowOff>85050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66C06FB-F911-4DAE-83F5-7F485141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956375"/>
          <a:ext cx="15180333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213</xdr:row>
      <xdr:rowOff>47625</xdr:rowOff>
    </xdr:from>
    <xdr:to>
      <xdr:col>19</xdr:col>
      <xdr:colOff>273516</xdr:colOff>
      <xdr:row>244</xdr:row>
      <xdr:rowOff>31075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0564782-B279-4027-941F-130A38F0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38052375"/>
          <a:ext cx="15126166" cy="5590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111</xdr:row>
      <xdr:rowOff>92075</xdr:rowOff>
    </xdr:from>
    <xdr:to>
      <xdr:col>28</xdr:col>
      <xdr:colOff>702926</xdr:colOff>
      <xdr:row>142</xdr:row>
      <xdr:rowOff>69175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6255A3-6E9F-4AB8-A296-D17E9285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7450" y="20180300"/>
          <a:ext cx="15771476" cy="55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</xdr:colOff>
      <xdr:row>185</xdr:row>
      <xdr:rowOff>38100</xdr:rowOff>
    </xdr:from>
    <xdr:to>
      <xdr:col>28</xdr:col>
      <xdr:colOff>734402</xdr:colOff>
      <xdr:row>216</xdr:row>
      <xdr:rowOff>27900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3DD6A73-E163-45D2-8224-387BD18B4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2925" y="33518475"/>
          <a:ext cx="15177477" cy="5600025"/>
        </a:xfrm>
        <a:prstGeom prst="rect">
          <a:avLst/>
        </a:prstGeom>
      </xdr:spPr>
    </xdr:pic>
    <xdr:clientData/>
  </xdr:twoCellAnchor>
  <xdr:twoCellAnchor editAs="oneCell">
    <xdr:from>
      <xdr:col>7</xdr:col>
      <xdr:colOff>752475</xdr:colOff>
      <xdr:row>225</xdr:row>
      <xdr:rowOff>19050</xdr:rowOff>
    </xdr:from>
    <xdr:to>
      <xdr:col>27</xdr:col>
      <xdr:colOff>669074</xdr:colOff>
      <xdr:row>256</xdr:row>
      <xdr:rowOff>2500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AB2DAAF-904C-46D2-849B-56198872D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6475" y="40195500"/>
          <a:ext cx="15156599" cy="5590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256</xdr:row>
      <xdr:rowOff>161925</xdr:rowOff>
    </xdr:from>
    <xdr:to>
      <xdr:col>27</xdr:col>
      <xdr:colOff>732416</xdr:colOff>
      <xdr:row>287</xdr:row>
      <xdr:rowOff>142200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F71486E-A0F3-4717-B54D-504A7E5A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45948600"/>
          <a:ext cx="15213591" cy="55936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98</xdr:row>
      <xdr:rowOff>104775</xdr:rowOff>
    </xdr:from>
    <xdr:to>
      <xdr:col>20</xdr:col>
      <xdr:colOff>361730</xdr:colOff>
      <xdr:row>129</xdr:row>
      <xdr:rowOff>88225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E5066B9-7E91-45BC-A80A-8BBA86F8A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7840325"/>
          <a:ext cx="15201680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85725</xdr:rowOff>
    </xdr:from>
    <xdr:to>
      <xdr:col>19</xdr:col>
      <xdr:colOff>714199</xdr:colOff>
      <xdr:row>170</xdr:row>
      <xdr:rowOff>66000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8F56D61-5B6E-4D6C-ACB9-5886D853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489525"/>
          <a:ext cx="15195374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19</xdr:col>
      <xdr:colOff>543548</xdr:colOff>
      <xdr:row>204</xdr:row>
      <xdr:rowOff>170775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0911F0-0BE4-46B8-B9A4-4AC1C678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489650"/>
          <a:ext cx="15021548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207</xdr:row>
      <xdr:rowOff>92075</xdr:rowOff>
    </xdr:from>
    <xdr:to>
      <xdr:col>20</xdr:col>
      <xdr:colOff>202349</xdr:colOff>
      <xdr:row>238</xdr:row>
      <xdr:rowOff>78700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1353B9A-0014-474C-A67B-33AF17A6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575" y="37553900"/>
          <a:ext cx="15159774" cy="5596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734418</xdr:colOff>
      <xdr:row>36</xdr:row>
      <xdr:rowOff>44450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C1FAA28-A2EE-489B-8B00-0DB6D81A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04875"/>
          <a:ext cx="15212418" cy="5654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19</xdr:col>
      <xdr:colOff>678599</xdr:colOff>
      <xdr:row>71</xdr:row>
      <xdr:rowOff>164425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99BDDD-8F85-40F9-B764-34573600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19975"/>
          <a:ext cx="15153424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19</xdr:col>
      <xdr:colOff>717374</xdr:colOff>
      <xdr:row>107</xdr:row>
      <xdr:rowOff>170775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219FB64-78CF-45B1-A335-5F3E7B608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935075"/>
          <a:ext cx="15195374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114</xdr:row>
      <xdr:rowOff>82550</xdr:rowOff>
    </xdr:from>
    <xdr:to>
      <xdr:col>19</xdr:col>
      <xdr:colOff>533401</xdr:colOff>
      <xdr:row>145</xdr:row>
      <xdr:rowOff>55489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EC61DB-333B-4941-BD55-49A16D9B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0713700"/>
          <a:ext cx="15011400" cy="5583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146</xdr:row>
      <xdr:rowOff>177800</xdr:rowOff>
    </xdr:from>
    <xdr:to>
      <xdr:col>19</xdr:col>
      <xdr:colOff>640047</xdr:colOff>
      <xdr:row>177</xdr:row>
      <xdr:rowOff>164425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CA7F45D-8B67-4448-B518-F4523896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26600150"/>
          <a:ext cx="15048197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133350</xdr:rowOff>
    </xdr:from>
    <xdr:to>
      <xdr:col>20</xdr:col>
      <xdr:colOff>6547</xdr:colOff>
      <xdr:row>212</xdr:row>
      <xdr:rowOff>126325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014397C-725B-4839-91BC-BC2D58FD7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889825"/>
          <a:ext cx="15249722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19</xdr:col>
      <xdr:colOff>648350</xdr:colOff>
      <xdr:row>246</xdr:row>
      <xdr:rowOff>161250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40FBC3D-8394-44DD-BD39-53F23068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090600"/>
          <a:ext cx="15126350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19</xdr:col>
      <xdr:colOff>648350</xdr:colOff>
      <xdr:row>280</xdr:row>
      <xdr:rowOff>161250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39FF07B-4937-45AF-AC08-4AD68366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5243750"/>
          <a:ext cx="15126350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19</xdr:col>
      <xdr:colOff>648350</xdr:colOff>
      <xdr:row>315</xdr:row>
      <xdr:rowOff>164425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5615492-9E69-437F-BEFF-18A3FAB6E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1577875"/>
          <a:ext cx="15126350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19</xdr:col>
      <xdr:colOff>648350</xdr:colOff>
      <xdr:row>350</xdr:row>
      <xdr:rowOff>161250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8DF9D49-0FAE-4E24-BB83-1D9383F8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7912000"/>
          <a:ext cx="15126350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19</xdr:col>
      <xdr:colOff>648350</xdr:colOff>
      <xdr:row>386</xdr:row>
      <xdr:rowOff>164425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8DDF282-CC5D-455F-B816-67285331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4427100"/>
          <a:ext cx="15126350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19</xdr:col>
      <xdr:colOff>648350</xdr:colOff>
      <xdr:row>422</xdr:row>
      <xdr:rowOff>161250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D63F4C7-6E9D-48E4-9A73-C0F80493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0942200"/>
          <a:ext cx="15126350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19</xdr:col>
      <xdr:colOff>315202</xdr:colOff>
      <xdr:row>456</xdr:row>
      <xdr:rowOff>170775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A796E21-5D70-4529-A6A5-909B324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7095350"/>
          <a:ext cx="14793202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95250</xdr:rowOff>
    </xdr:from>
    <xdr:to>
      <xdr:col>19</xdr:col>
      <xdr:colOff>678599</xdr:colOff>
      <xdr:row>492</xdr:row>
      <xdr:rowOff>78700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1F9C159-EB6D-42F4-B951-773895D86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524725"/>
          <a:ext cx="15156599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19</xdr:col>
      <xdr:colOff>675424</xdr:colOff>
      <xdr:row>526</xdr:row>
      <xdr:rowOff>161250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62F7DE7-25BB-4479-B080-4B2086F3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763600"/>
          <a:ext cx="15153424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28575</xdr:rowOff>
    </xdr:from>
    <xdr:to>
      <xdr:col>19</xdr:col>
      <xdr:colOff>675424</xdr:colOff>
      <xdr:row>562</xdr:row>
      <xdr:rowOff>21550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D056587-43F6-4B88-A87E-4210CFF7D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6126300"/>
          <a:ext cx="15153424" cy="56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19</xdr:col>
      <xdr:colOff>627001</xdr:colOff>
      <xdr:row>33</xdr:row>
      <xdr:rowOff>161250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D4624A1-30F5-4FF6-8255-8B8DDE02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15105001" cy="559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19</xdr:col>
      <xdr:colOff>321652</xdr:colOff>
      <xdr:row>36</xdr:row>
      <xdr:rowOff>164425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9B4898C-7637-4E0A-A417-DA1A2EEC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5850"/>
          <a:ext cx="15171127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85725</xdr:rowOff>
    </xdr:from>
    <xdr:to>
      <xdr:col>19</xdr:col>
      <xdr:colOff>419059</xdr:colOff>
      <xdr:row>71</xdr:row>
      <xdr:rowOff>66000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2A3F8A-9D4F-4D12-89A1-DDBE3B97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24725"/>
          <a:ext cx="15268534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19</xdr:col>
      <xdr:colOff>246774</xdr:colOff>
      <xdr:row>106</xdr:row>
      <xdr:rowOff>164425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341A969-4482-45B0-A202-65C348ED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54100"/>
          <a:ext cx="15096249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19</xdr:col>
      <xdr:colOff>334033</xdr:colOff>
      <xdr:row>141</xdr:row>
      <xdr:rowOff>161250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5CF0967-2B6B-4E40-8F31-B15D235D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088225"/>
          <a:ext cx="15183508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19</xdr:col>
      <xdr:colOff>264341</xdr:colOff>
      <xdr:row>177</xdr:row>
      <xdr:rowOff>170775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34BE1C9-415B-4E16-AD14-9D48AC45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603325"/>
          <a:ext cx="15113816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19</xdr:col>
      <xdr:colOff>267516</xdr:colOff>
      <xdr:row>212</xdr:row>
      <xdr:rowOff>161250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84505F4-D13A-4B41-B589-04F10096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937450"/>
          <a:ext cx="15113816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19</xdr:col>
      <xdr:colOff>267516</xdr:colOff>
      <xdr:row>246</xdr:row>
      <xdr:rowOff>161250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B65F916-5676-4E6C-9C81-04BB0DF5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090600"/>
          <a:ext cx="15116991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19</xdr:col>
      <xdr:colOff>255526</xdr:colOff>
      <xdr:row>281</xdr:row>
      <xdr:rowOff>161250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CF10732-BBD5-4718-ADEB-5E3DF2D0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5424725"/>
          <a:ext cx="15105001" cy="55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28575</xdr:rowOff>
    </xdr:from>
    <xdr:to>
      <xdr:col>19</xdr:col>
      <xdr:colOff>130867</xdr:colOff>
      <xdr:row>316</xdr:row>
      <xdr:rowOff>12025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2ECC1F5F-CE10-4132-893B-3BFD5AD7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606450"/>
          <a:ext cx="14983517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323</xdr:row>
      <xdr:rowOff>38100</xdr:rowOff>
    </xdr:from>
    <xdr:to>
      <xdr:col>19</xdr:col>
      <xdr:colOff>142709</xdr:colOff>
      <xdr:row>354</xdr:row>
      <xdr:rowOff>18375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48DB183-A157-4663-9E95-5EE0E09E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" y="58493025"/>
          <a:ext cx="14963609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95250</xdr:rowOff>
    </xdr:from>
    <xdr:to>
      <xdr:col>19</xdr:col>
      <xdr:colOff>321652</xdr:colOff>
      <xdr:row>388</xdr:row>
      <xdr:rowOff>75525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F7CF9CB-F2D1-456D-B007-096517B3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03325"/>
          <a:ext cx="15174302" cy="559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497032</xdr:colOff>
      <xdr:row>31</xdr:row>
      <xdr:rowOff>164425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6D877A-0AD6-4486-A1D7-90CB36BD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4975032" cy="5593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171450</xdr:rowOff>
    </xdr:from>
    <xdr:to>
      <xdr:col>19</xdr:col>
      <xdr:colOff>688124</xdr:colOff>
      <xdr:row>33</xdr:row>
      <xdr:rowOff>164425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45734B-624D-4E02-9F42-3ECC29A8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33400"/>
          <a:ext cx="15156599" cy="56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19</xdr:col>
      <xdr:colOff>591507</xdr:colOff>
      <xdr:row>66</xdr:row>
      <xdr:rowOff>164425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1DE42D6-B750-42D1-9155-6EE5A4C9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15100"/>
          <a:ext cx="15069507" cy="5590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600114</xdr:colOff>
      <xdr:row>32</xdr:row>
      <xdr:rowOff>161250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1F93FC-EBE9-442E-A4AD-11BB6F8E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15078114" cy="55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19</xdr:col>
      <xdr:colOff>497032</xdr:colOff>
      <xdr:row>67</xdr:row>
      <xdr:rowOff>164425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E8B5BE4-902A-4388-9886-0C1D7450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4975032" cy="5590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741554</xdr:colOff>
      <xdr:row>32</xdr:row>
      <xdr:rowOff>164425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A93DF9-E1E8-4433-A373-8CDAC2BC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15219554" cy="5596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654049</xdr:colOff>
      <xdr:row>33</xdr:row>
      <xdr:rowOff>53099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2EDE3A1-FA99-4186-888E-342FFFEE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15132049" cy="5663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3B0F-A2E3-4B36-AB9C-9579E137E9F2}">
  <dimension ref="A1:AE437"/>
  <sheetViews>
    <sheetView tabSelected="1" topLeftCell="I1" zoomScale="70" zoomScaleNormal="70" workbookViewId="0">
      <selection activeCell="V1" sqref="V1:V1048576"/>
    </sheetView>
  </sheetViews>
  <sheetFormatPr baseColWidth="10" defaultRowHeight="14.5" x14ac:dyDescent="0.35"/>
  <cols>
    <col min="3" max="3" width="22.90625" bestFit="1" customWidth="1"/>
    <col min="5" max="5" width="11.1796875" customWidth="1"/>
    <col min="8" max="8" width="10.90625" style="4"/>
    <col min="9" max="9" width="33.90625" bestFit="1" customWidth="1"/>
    <col min="16" max="17" width="10.90625" customWidth="1"/>
    <col min="18" max="18" width="10.90625" style="4" customWidth="1"/>
    <col min="19" max="19" width="18.08984375" customWidth="1"/>
    <col min="21" max="21" width="10.90625" customWidth="1"/>
    <col min="23" max="23" width="10.90625" customWidth="1"/>
    <col min="26" max="29" width="10.90625" style="5"/>
    <col min="31" max="31" width="193.6328125" bestFit="1" customWidth="1"/>
  </cols>
  <sheetData>
    <row r="1" spans="1:31" x14ac:dyDescent="0.35">
      <c r="A1" t="s">
        <v>0</v>
      </c>
      <c r="B1" s="2" t="s">
        <v>1251</v>
      </c>
      <c r="C1" s="2" t="s">
        <v>1253</v>
      </c>
      <c r="D1" s="2" t="s">
        <v>1257</v>
      </c>
      <c r="E1" s="2" t="s">
        <v>1254</v>
      </c>
      <c r="F1" s="2" t="s">
        <v>1255</v>
      </c>
      <c r="G1" s="2" t="s">
        <v>1256</v>
      </c>
      <c r="H1" s="3" t="s">
        <v>1247</v>
      </c>
      <c r="I1" s="2" t="s">
        <v>1263</v>
      </c>
      <c r="J1" s="2" t="s">
        <v>1260</v>
      </c>
      <c r="K1" s="2" t="s">
        <v>1259</v>
      </c>
      <c r="L1" s="2" t="s">
        <v>1261</v>
      </c>
      <c r="M1" s="2" t="s">
        <v>1262</v>
      </c>
      <c r="N1" s="2" t="s">
        <v>1258</v>
      </c>
      <c r="O1" t="s">
        <v>1</v>
      </c>
      <c r="P1" t="s">
        <v>2</v>
      </c>
      <c r="Q1" t="s">
        <v>1246</v>
      </c>
      <c r="R1" s="4" t="s">
        <v>1248</v>
      </c>
      <c r="S1" t="s">
        <v>1249</v>
      </c>
      <c r="T1" t="s">
        <v>1250</v>
      </c>
      <c r="U1" t="s">
        <v>3</v>
      </c>
      <c r="V1" t="s">
        <v>4</v>
      </c>
      <c r="W1" t="s">
        <v>5</v>
      </c>
      <c r="X1" t="s">
        <v>1252</v>
      </c>
      <c r="Z1" s="5" t="s">
        <v>1264</v>
      </c>
      <c r="AA1" s="5" t="s">
        <v>1265</v>
      </c>
      <c r="AB1" s="5" t="s">
        <v>1266</v>
      </c>
      <c r="AC1" s="5" t="s">
        <v>1267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7832</v>
      </c>
      <c r="I2" t="s">
        <v>24</v>
      </c>
      <c r="J2" t="s">
        <v>21</v>
      </c>
      <c r="K2" t="s">
        <v>20</v>
      </c>
      <c r="L2" t="s">
        <v>22</v>
      </c>
      <c r="M2" t="s">
        <v>23</v>
      </c>
      <c r="N2" t="s">
        <v>11</v>
      </c>
      <c r="O2" t="s">
        <v>7</v>
      </c>
      <c r="P2">
        <v>520007</v>
      </c>
      <c r="Q2">
        <v>94518671600011</v>
      </c>
      <c r="R2" s="4" t="s">
        <v>8</v>
      </c>
      <c r="S2" s="1">
        <v>45859.731249999997</v>
      </c>
      <c r="T2" t="s">
        <v>9</v>
      </c>
      <c r="U2" t="s">
        <v>12</v>
      </c>
      <c r="V2" s="2" t="s">
        <v>13</v>
      </c>
      <c r="W2" t="s">
        <v>14</v>
      </c>
      <c r="X2" t="s">
        <v>15</v>
      </c>
      <c r="Y2" t="str">
        <f>+IF(G2=N2,"Domestique","Autre")</f>
        <v>Domestique</v>
      </c>
      <c r="Z2" s="5">
        <v>0.85</v>
      </c>
      <c r="AA2" s="5" t="s">
        <v>1268</v>
      </c>
      <c r="AB2" s="5" t="s">
        <v>1269</v>
      </c>
      <c r="AC2" s="5" t="s">
        <v>1270</v>
      </c>
      <c r="AD2">
        <f>COUNTIFS($AE$2:$AE$437,AE2)</f>
        <v>2</v>
      </c>
      <c r="AE2" t="str">
        <f>+B2&amp;C2&amp;D2&amp;E2&amp;F2&amp;G2&amp;H2&amp;I2&amp;J2&amp;K2&amp;L2&amp;M2&amp;N2</f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3" spans="1:31" x14ac:dyDescent="0.35">
      <c r="A3" t="s">
        <v>6</v>
      </c>
      <c r="B3" t="s">
        <v>10</v>
      </c>
      <c r="C3" t="s">
        <v>16</v>
      </c>
      <c r="D3" t="s">
        <v>19</v>
      </c>
      <c r="E3" t="s">
        <v>17</v>
      </c>
      <c r="F3" t="s">
        <v>18</v>
      </c>
      <c r="G3" t="s">
        <v>11</v>
      </c>
      <c r="H3" s="4">
        <v>7922</v>
      </c>
      <c r="I3" t="s">
        <v>24</v>
      </c>
      <c r="J3" t="s">
        <v>21</v>
      </c>
      <c r="K3" t="s">
        <v>20</v>
      </c>
      <c r="L3" t="s">
        <v>22</v>
      </c>
      <c r="M3" t="s">
        <v>23</v>
      </c>
      <c r="N3" t="s">
        <v>11</v>
      </c>
      <c r="O3" t="s">
        <v>25</v>
      </c>
      <c r="P3">
        <v>520001</v>
      </c>
      <c r="Q3">
        <v>94185194100018</v>
      </c>
      <c r="R3" s="4" t="s">
        <v>26</v>
      </c>
      <c r="S3" s="1">
        <v>45859.725694444445</v>
      </c>
      <c r="T3" t="s">
        <v>27</v>
      </c>
      <c r="U3" t="s">
        <v>12</v>
      </c>
      <c r="V3" s="2" t="s">
        <v>28</v>
      </c>
      <c r="W3" t="s">
        <v>14</v>
      </c>
      <c r="X3" t="s">
        <v>15</v>
      </c>
      <c r="Y3" t="str">
        <f t="shared" ref="Y3:Y66" si="0">+IF(G3=N3,"Domestique","Autre")</f>
        <v>Domestique</v>
      </c>
      <c r="Z3"/>
      <c r="AA3"/>
      <c r="AB3"/>
      <c r="AC3"/>
      <c r="AD3">
        <f t="shared" ref="AD3:AD66" si="1">COUNTIFS($AE$2:$AE$437,AE3)</f>
        <v>1</v>
      </c>
      <c r="AE3" t="str">
        <f t="shared" ref="AE3:AE66" si="2">+B3&amp;C3&amp;D3&amp;E3&amp;F3&amp;G3&amp;H3&amp;I3&amp;J3&amp;K3&amp;L3&amp;M3&amp;N3</f>
        <v>En face-Ã -faceSociÃ©tÃ© ou assimilÃ©eBÃ©nÃ©ficiaire non PPE&lt; 12 moisComplet Ã  jourFrance [FR]7922Aucune occurence (12 mois glissants)ProximitÃ© et VADCB/Visa MastercardUniquee-paiement avec 3D SecureFrance [FR]</v>
      </c>
    </row>
    <row r="4" spans="1:31" x14ac:dyDescent="0.35">
      <c r="A4" t="s">
        <v>6</v>
      </c>
      <c r="B4" t="s">
        <v>10</v>
      </c>
      <c r="C4" t="s">
        <v>16</v>
      </c>
      <c r="D4" t="s">
        <v>19</v>
      </c>
      <c r="E4" t="s">
        <v>17</v>
      </c>
      <c r="F4" t="s">
        <v>18</v>
      </c>
      <c r="G4" t="s">
        <v>11</v>
      </c>
      <c r="H4" s="4">
        <v>7832</v>
      </c>
      <c r="I4" t="s">
        <v>24</v>
      </c>
      <c r="J4" t="s">
        <v>21</v>
      </c>
      <c r="K4" t="s">
        <v>20</v>
      </c>
      <c r="L4" t="s">
        <v>22</v>
      </c>
      <c r="M4" t="s">
        <v>23</v>
      </c>
      <c r="N4" t="s">
        <v>11</v>
      </c>
      <c r="O4" t="s">
        <v>29</v>
      </c>
      <c r="P4">
        <v>519999</v>
      </c>
      <c r="Q4">
        <v>94184340100014</v>
      </c>
      <c r="R4" s="4" t="s">
        <v>8</v>
      </c>
      <c r="S4" s="1">
        <v>45859.71875</v>
      </c>
      <c r="T4" t="s">
        <v>30</v>
      </c>
      <c r="U4" t="s">
        <v>12</v>
      </c>
      <c r="V4" s="2" t="s">
        <v>31</v>
      </c>
      <c r="W4" t="s">
        <v>14</v>
      </c>
      <c r="X4" t="s">
        <v>15</v>
      </c>
      <c r="Y4" t="str">
        <f t="shared" si="0"/>
        <v>Domestique</v>
      </c>
      <c r="Z4" s="5">
        <v>0.85</v>
      </c>
      <c r="AA4" s="5" t="s">
        <v>1268</v>
      </c>
      <c r="AB4" s="5" t="s">
        <v>1269</v>
      </c>
      <c r="AC4" s="5" t="s">
        <v>1270</v>
      </c>
      <c r="AD4">
        <f t="shared" si="1"/>
        <v>2</v>
      </c>
      <c r="AE4" t="str">
        <f t="shared" si="2"/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5" spans="1:31" x14ac:dyDescent="0.35">
      <c r="A5" t="s">
        <v>6</v>
      </c>
      <c r="B5" t="s">
        <v>10</v>
      </c>
      <c r="C5" t="s">
        <v>16</v>
      </c>
      <c r="D5" t="s">
        <v>19</v>
      </c>
      <c r="E5" t="s">
        <v>17</v>
      </c>
      <c r="F5" t="s">
        <v>18</v>
      </c>
      <c r="G5" t="s">
        <v>11</v>
      </c>
      <c r="H5" s="4">
        <v>7399</v>
      </c>
      <c r="I5" t="s">
        <v>24</v>
      </c>
      <c r="J5" t="s">
        <v>37</v>
      </c>
      <c r="K5" t="s">
        <v>20</v>
      </c>
      <c r="L5" t="s">
        <v>22</v>
      </c>
      <c r="M5" t="s">
        <v>23</v>
      </c>
      <c r="N5" t="s">
        <v>11</v>
      </c>
      <c r="O5" t="s">
        <v>32</v>
      </c>
      <c r="P5">
        <v>519993</v>
      </c>
      <c r="Q5">
        <v>52422893900152</v>
      </c>
      <c r="R5" s="4" t="s">
        <v>33</v>
      </c>
      <c r="S5" s="1">
        <v>45859.695138888892</v>
      </c>
      <c r="T5" t="s">
        <v>34</v>
      </c>
      <c r="U5" t="s">
        <v>35</v>
      </c>
      <c r="V5" s="54" t="s">
        <v>36</v>
      </c>
      <c r="W5" t="s">
        <v>14</v>
      </c>
      <c r="X5" t="s">
        <v>15</v>
      </c>
      <c r="Y5" t="str">
        <f t="shared" si="0"/>
        <v>Domestique</v>
      </c>
      <c r="Z5" s="5">
        <v>0.85</v>
      </c>
      <c r="AA5" s="5" t="s">
        <v>1268</v>
      </c>
      <c r="AB5" s="5" t="s">
        <v>1269</v>
      </c>
      <c r="AC5" s="5" t="s">
        <v>1270</v>
      </c>
      <c r="AD5">
        <f t="shared" si="1"/>
        <v>3</v>
      </c>
      <c r="AE5" t="str">
        <f t="shared" si="2"/>
        <v>En face-Ã -faceSociÃ©tÃ© ou assimilÃ©eBÃ©nÃ©ficiaire non PPE&lt; 12 moisComplet Ã  jourFrance [FR]7399Aucune occurence (12 mois glissants)VADCB/Visa MastercardUniquee-paiement avec 3D SecureFrance [FR]</v>
      </c>
    </row>
    <row r="6" spans="1:31" x14ac:dyDescent="0.35">
      <c r="A6" t="s">
        <v>38</v>
      </c>
      <c r="B6" t="s">
        <v>41</v>
      </c>
      <c r="C6" t="s">
        <v>16</v>
      </c>
      <c r="D6" t="s">
        <v>19</v>
      </c>
      <c r="E6" t="s">
        <v>17</v>
      </c>
      <c r="F6" t="s">
        <v>18</v>
      </c>
      <c r="G6" t="s">
        <v>11</v>
      </c>
      <c r="H6" s="4">
        <v>5912</v>
      </c>
      <c r="I6" t="s">
        <v>24</v>
      </c>
      <c r="J6" t="s">
        <v>45</v>
      </c>
      <c r="K6" t="s">
        <v>20</v>
      </c>
      <c r="L6" t="s">
        <v>22</v>
      </c>
      <c r="M6" t="s">
        <v>23</v>
      </c>
      <c r="N6" t="s">
        <v>11</v>
      </c>
      <c r="O6" t="s">
        <v>39</v>
      </c>
      <c r="P6">
        <v>518917</v>
      </c>
      <c r="Q6">
        <v>81872218300014</v>
      </c>
      <c r="R6" s="4">
        <v>47</v>
      </c>
      <c r="S6" s="1">
        <v>45854.646527777775</v>
      </c>
      <c r="T6" s="35" t="s">
        <v>40</v>
      </c>
      <c r="U6" t="s">
        <v>42</v>
      </c>
      <c r="V6" s="35" t="s">
        <v>43</v>
      </c>
      <c r="W6" t="s">
        <v>14</v>
      </c>
      <c r="X6" t="s">
        <v>44</v>
      </c>
      <c r="Y6" t="str">
        <f t="shared" si="0"/>
        <v>Domestique</v>
      </c>
      <c r="Z6" s="5">
        <v>0.9</v>
      </c>
      <c r="AA6" s="5" t="s">
        <v>1268</v>
      </c>
      <c r="AB6" s="5" t="s">
        <v>1269</v>
      </c>
      <c r="AC6" s="5" t="s">
        <v>1270</v>
      </c>
      <c r="AD6">
        <f t="shared" si="1"/>
        <v>97</v>
      </c>
      <c r="AE6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7" spans="1:31" x14ac:dyDescent="0.35">
      <c r="A7" t="s">
        <v>6</v>
      </c>
      <c r="B7" t="s">
        <v>10</v>
      </c>
      <c r="C7" t="s">
        <v>16</v>
      </c>
      <c r="D7" t="s">
        <v>19</v>
      </c>
      <c r="E7" t="s">
        <v>17</v>
      </c>
      <c r="F7" t="s">
        <v>18</v>
      </c>
      <c r="G7" t="s">
        <v>11</v>
      </c>
      <c r="H7" s="4">
        <v>5965</v>
      </c>
      <c r="I7" t="s">
        <v>24</v>
      </c>
      <c r="J7" t="s">
        <v>37</v>
      </c>
      <c r="K7" t="s">
        <v>20</v>
      </c>
      <c r="L7" t="s">
        <v>22</v>
      </c>
      <c r="M7" t="s">
        <v>23</v>
      </c>
      <c r="N7" t="s">
        <v>11</v>
      </c>
      <c r="O7" t="s">
        <v>46</v>
      </c>
      <c r="P7">
        <v>516403</v>
      </c>
      <c r="Q7">
        <v>52854144400030</v>
      </c>
      <c r="R7" s="4" t="s">
        <v>47</v>
      </c>
      <c r="S7" s="1">
        <v>45845.693749999999</v>
      </c>
      <c r="T7" t="s">
        <v>48</v>
      </c>
      <c r="U7" t="s">
        <v>49</v>
      </c>
      <c r="V7" t="s">
        <v>50</v>
      </c>
      <c r="W7" t="s">
        <v>14</v>
      </c>
      <c r="X7" t="s">
        <v>15</v>
      </c>
      <c r="Y7" t="str">
        <f t="shared" si="0"/>
        <v>Domestique</v>
      </c>
      <c r="Z7" s="5">
        <v>0.85</v>
      </c>
      <c r="AA7" s="5" t="s">
        <v>1268</v>
      </c>
      <c r="AB7" s="5" t="s">
        <v>1269</v>
      </c>
      <c r="AC7" s="5" t="s">
        <v>1270</v>
      </c>
      <c r="AD7">
        <f t="shared" si="1"/>
        <v>5</v>
      </c>
      <c r="AE7" t="str">
        <f t="shared" si="2"/>
        <v>En face-Ã -faceSociÃ©tÃ© ou assimilÃ©eBÃ©nÃ©ficiaire non PPE&lt; 12 moisComplet Ã  jourFrance [FR]5965Aucune occurence (12 mois glissants)VADCB/Visa MastercardUniquee-paiement avec 3D SecureFrance [FR]</v>
      </c>
    </row>
    <row r="8" spans="1:31" x14ac:dyDescent="0.35">
      <c r="A8" t="s">
        <v>6</v>
      </c>
      <c r="B8" t="s">
        <v>10</v>
      </c>
      <c r="C8" t="s">
        <v>16</v>
      </c>
      <c r="D8" t="s">
        <v>19</v>
      </c>
      <c r="E8" t="s">
        <v>17</v>
      </c>
      <c r="F8" t="s">
        <v>18</v>
      </c>
      <c r="G8" t="s">
        <v>11</v>
      </c>
      <c r="H8" s="4">
        <v>5712</v>
      </c>
      <c r="I8" t="s">
        <v>24</v>
      </c>
      <c r="J8" t="s">
        <v>37</v>
      </c>
      <c r="K8" t="s">
        <v>20</v>
      </c>
      <c r="L8" t="s">
        <v>22</v>
      </c>
      <c r="M8" t="s">
        <v>23</v>
      </c>
      <c r="N8" t="s">
        <v>11</v>
      </c>
      <c r="O8" t="s">
        <v>51</v>
      </c>
      <c r="P8">
        <v>512145</v>
      </c>
      <c r="Q8">
        <v>45347557600022</v>
      </c>
      <c r="R8" s="4" t="s">
        <v>52</v>
      </c>
      <c r="S8" s="1">
        <v>45832.657638888886</v>
      </c>
      <c r="T8" t="s">
        <v>53</v>
      </c>
      <c r="U8" t="s">
        <v>35</v>
      </c>
      <c r="V8" s="54" t="s">
        <v>54</v>
      </c>
      <c r="W8" t="s">
        <v>14</v>
      </c>
      <c r="X8" t="s">
        <v>15</v>
      </c>
      <c r="Y8" t="str">
        <f t="shared" si="0"/>
        <v>Domestique</v>
      </c>
      <c r="Z8" s="5">
        <v>0.85</v>
      </c>
      <c r="AA8" s="5" t="s">
        <v>1268</v>
      </c>
      <c r="AB8" s="5" t="s">
        <v>1269</v>
      </c>
      <c r="AC8" s="5" t="s">
        <v>1270</v>
      </c>
      <c r="AD8">
        <f t="shared" si="1"/>
        <v>36</v>
      </c>
      <c r="AE8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9" spans="1:31" x14ac:dyDescent="0.35">
      <c r="A9" t="s">
        <v>6</v>
      </c>
      <c r="B9" t="s">
        <v>10</v>
      </c>
      <c r="C9" t="s">
        <v>16</v>
      </c>
      <c r="D9" t="s">
        <v>19</v>
      </c>
      <c r="E9" t="s">
        <v>17</v>
      </c>
      <c r="F9" t="s">
        <v>18</v>
      </c>
      <c r="G9" t="s">
        <v>11</v>
      </c>
      <c r="H9" s="4">
        <v>5712</v>
      </c>
      <c r="I9" t="s">
        <v>24</v>
      </c>
      <c r="J9" t="s">
        <v>37</v>
      </c>
      <c r="K9" t="s">
        <v>20</v>
      </c>
      <c r="L9" t="s">
        <v>22</v>
      </c>
      <c r="M9" t="s">
        <v>23</v>
      </c>
      <c r="N9" t="s">
        <v>11</v>
      </c>
      <c r="O9" t="s">
        <v>55</v>
      </c>
      <c r="P9">
        <v>509167</v>
      </c>
      <c r="Q9">
        <v>85241053900021</v>
      </c>
      <c r="R9" s="4" t="s">
        <v>52</v>
      </c>
      <c r="S9" s="1">
        <v>45824.51458333333</v>
      </c>
      <c r="T9" t="s">
        <v>56</v>
      </c>
      <c r="U9" t="s">
        <v>35</v>
      </c>
      <c r="V9" s="54" t="s">
        <v>57</v>
      </c>
      <c r="W9" t="s">
        <v>14</v>
      </c>
      <c r="X9" t="s">
        <v>15</v>
      </c>
      <c r="Y9" t="str">
        <f t="shared" si="0"/>
        <v>Domestique</v>
      </c>
      <c r="Z9" s="5">
        <v>0.85</v>
      </c>
      <c r="AA9" s="5" t="s">
        <v>1268</v>
      </c>
      <c r="AB9" s="5" t="s">
        <v>1269</v>
      </c>
      <c r="AC9" s="5" t="s">
        <v>1270</v>
      </c>
      <c r="AD9">
        <f t="shared" si="1"/>
        <v>36</v>
      </c>
      <c r="AE9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10" spans="1:31" x14ac:dyDescent="0.35">
      <c r="A10" t="s">
        <v>6</v>
      </c>
      <c r="B10" t="s">
        <v>10</v>
      </c>
      <c r="C10" t="s">
        <v>16</v>
      </c>
      <c r="D10" t="s">
        <v>19</v>
      </c>
      <c r="E10" t="s">
        <v>17</v>
      </c>
      <c r="F10" t="s">
        <v>18</v>
      </c>
      <c r="G10" t="s">
        <v>11</v>
      </c>
      <c r="H10" s="4">
        <v>5712</v>
      </c>
      <c r="I10" t="s">
        <v>24</v>
      </c>
      <c r="J10" t="s">
        <v>37</v>
      </c>
      <c r="K10" t="s">
        <v>20</v>
      </c>
      <c r="L10" t="s">
        <v>22</v>
      </c>
      <c r="M10" t="s">
        <v>23</v>
      </c>
      <c r="N10" t="s">
        <v>11</v>
      </c>
      <c r="O10" t="s">
        <v>58</v>
      </c>
      <c r="P10">
        <v>509153</v>
      </c>
      <c r="Q10">
        <v>89048609500023</v>
      </c>
      <c r="R10" s="4" t="s">
        <v>52</v>
      </c>
      <c r="S10" s="1">
        <v>45824.507638888892</v>
      </c>
      <c r="T10" t="s">
        <v>59</v>
      </c>
      <c r="U10" t="s">
        <v>35</v>
      </c>
      <c r="V10" s="54" t="s">
        <v>60</v>
      </c>
      <c r="W10" t="s">
        <v>14</v>
      </c>
      <c r="X10" t="s">
        <v>15</v>
      </c>
      <c r="Y10" t="str">
        <f t="shared" si="0"/>
        <v>Domestique</v>
      </c>
      <c r="Z10" s="5">
        <v>0.85</v>
      </c>
      <c r="AA10" s="5" t="s">
        <v>1268</v>
      </c>
      <c r="AB10" s="5" t="s">
        <v>1269</v>
      </c>
      <c r="AC10" s="5" t="s">
        <v>1270</v>
      </c>
      <c r="AD10">
        <f t="shared" si="1"/>
        <v>36</v>
      </c>
      <c r="AE10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11" spans="1:31" x14ac:dyDescent="0.35">
      <c r="A11" t="s">
        <v>6</v>
      </c>
      <c r="B11" t="s">
        <v>10</v>
      </c>
      <c r="C11" t="s">
        <v>16</v>
      </c>
      <c r="D11" t="s">
        <v>19</v>
      </c>
      <c r="E11" t="s">
        <v>17</v>
      </c>
      <c r="F11" t="s">
        <v>18</v>
      </c>
      <c r="G11" t="s">
        <v>11</v>
      </c>
      <c r="H11" s="4">
        <v>5712</v>
      </c>
      <c r="I11" t="s">
        <v>24</v>
      </c>
      <c r="J11" t="s">
        <v>37</v>
      </c>
      <c r="K11" t="s">
        <v>20</v>
      </c>
      <c r="L11" t="s">
        <v>22</v>
      </c>
      <c r="M11" t="s">
        <v>23</v>
      </c>
      <c r="N11" t="s">
        <v>11</v>
      </c>
      <c r="O11" t="s">
        <v>61</v>
      </c>
      <c r="P11">
        <v>509140</v>
      </c>
      <c r="Q11">
        <v>89917504600023</v>
      </c>
      <c r="R11" s="4" t="s">
        <v>52</v>
      </c>
      <c r="S11" s="1">
        <v>45824.5</v>
      </c>
      <c r="T11" t="s">
        <v>62</v>
      </c>
      <c r="U11" t="s">
        <v>35</v>
      </c>
      <c r="V11" s="54" t="s">
        <v>63</v>
      </c>
      <c r="W11" t="s">
        <v>14</v>
      </c>
      <c r="X11" t="s">
        <v>15</v>
      </c>
      <c r="Y11" t="str">
        <f t="shared" si="0"/>
        <v>Domestique</v>
      </c>
      <c r="Z11" s="5">
        <v>0.85</v>
      </c>
      <c r="AA11" s="5" t="s">
        <v>1268</v>
      </c>
      <c r="AB11" s="5" t="s">
        <v>1269</v>
      </c>
      <c r="AC11" s="5" t="s">
        <v>1270</v>
      </c>
      <c r="AD11">
        <f t="shared" si="1"/>
        <v>36</v>
      </c>
      <c r="AE11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12" spans="1:31" x14ac:dyDescent="0.35">
      <c r="A12" t="s">
        <v>6</v>
      </c>
      <c r="B12" t="s">
        <v>10</v>
      </c>
      <c r="C12" t="s">
        <v>16</v>
      </c>
      <c r="D12" t="s">
        <v>19</v>
      </c>
      <c r="E12" t="s">
        <v>17</v>
      </c>
      <c r="F12" t="s">
        <v>18</v>
      </c>
      <c r="G12" t="s">
        <v>11</v>
      </c>
      <c r="H12" s="4">
        <v>5712</v>
      </c>
      <c r="I12" t="s">
        <v>24</v>
      </c>
      <c r="J12" t="s">
        <v>37</v>
      </c>
      <c r="K12" t="s">
        <v>20</v>
      </c>
      <c r="L12" t="s">
        <v>22</v>
      </c>
      <c r="M12" t="s">
        <v>23</v>
      </c>
      <c r="N12" t="s">
        <v>11</v>
      </c>
      <c r="O12" t="s">
        <v>64</v>
      </c>
      <c r="P12">
        <v>509122</v>
      </c>
      <c r="Q12">
        <v>89045105700024</v>
      </c>
      <c r="R12" s="4" t="s">
        <v>52</v>
      </c>
      <c r="S12" s="1">
        <v>45824.480555555558</v>
      </c>
      <c r="T12" t="s">
        <v>65</v>
      </c>
      <c r="U12" t="s">
        <v>35</v>
      </c>
      <c r="V12" s="54" t="s">
        <v>66</v>
      </c>
      <c r="W12" t="s">
        <v>14</v>
      </c>
      <c r="X12" t="s">
        <v>15</v>
      </c>
      <c r="Y12" t="str">
        <f t="shared" si="0"/>
        <v>Domestique</v>
      </c>
      <c r="Z12" s="5">
        <v>0.85</v>
      </c>
      <c r="AA12" s="5" t="s">
        <v>1268</v>
      </c>
      <c r="AB12" s="5" t="s">
        <v>1269</v>
      </c>
      <c r="AC12" s="5" t="s">
        <v>1270</v>
      </c>
      <c r="AD12">
        <f t="shared" si="1"/>
        <v>36</v>
      </c>
      <c r="AE12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13" spans="1:31" x14ac:dyDescent="0.35">
      <c r="A13" t="s">
        <v>6</v>
      </c>
      <c r="B13" t="s">
        <v>10</v>
      </c>
      <c r="C13" t="s">
        <v>16</v>
      </c>
      <c r="D13" t="s">
        <v>19</v>
      </c>
      <c r="E13" t="s">
        <v>17</v>
      </c>
      <c r="F13" t="s">
        <v>18</v>
      </c>
      <c r="G13" t="s">
        <v>11</v>
      </c>
      <c r="H13" s="4">
        <v>5712</v>
      </c>
      <c r="I13" t="s">
        <v>24</v>
      </c>
      <c r="J13" t="s">
        <v>21</v>
      </c>
      <c r="K13" t="s">
        <v>20</v>
      </c>
      <c r="L13" t="s">
        <v>22</v>
      </c>
      <c r="M13" t="s">
        <v>23</v>
      </c>
      <c r="N13" t="s">
        <v>11</v>
      </c>
      <c r="O13" t="s">
        <v>67</v>
      </c>
      <c r="P13">
        <v>507509</v>
      </c>
      <c r="Q13">
        <v>83048902700094</v>
      </c>
      <c r="R13" s="4" t="s">
        <v>52</v>
      </c>
      <c r="S13" s="1">
        <v>45819.645833333336</v>
      </c>
      <c r="T13" t="s">
        <v>68</v>
      </c>
      <c r="U13" t="s">
        <v>35</v>
      </c>
      <c r="V13" s="54" t="s">
        <v>69</v>
      </c>
      <c r="W13" t="s">
        <v>14</v>
      </c>
      <c r="X13" t="s">
        <v>15</v>
      </c>
      <c r="Y13" t="str">
        <f t="shared" si="0"/>
        <v>Domestique</v>
      </c>
      <c r="Z13"/>
      <c r="AA13"/>
      <c r="AB13"/>
      <c r="AC13"/>
      <c r="AD13">
        <f t="shared" si="1"/>
        <v>1</v>
      </c>
      <c r="AE13" t="str">
        <f t="shared" si="2"/>
        <v>En face-Ã -faceSociÃ©tÃ© ou assimilÃ©eBÃ©nÃ©ficiaire non PPE&lt; 12 moisComplet Ã  jourFrance [FR]5712Aucune occurence (12 mois glissants)ProximitÃ© et VADCB/Visa MastercardUniquee-paiement avec 3D SecureFrance [FR]</v>
      </c>
    </row>
    <row r="14" spans="1:31" x14ac:dyDescent="0.35">
      <c r="A14" t="s">
        <v>6</v>
      </c>
      <c r="B14" t="s">
        <v>10</v>
      </c>
      <c r="C14" t="s">
        <v>16</v>
      </c>
      <c r="D14" t="s">
        <v>19</v>
      </c>
      <c r="E14" t="s">
        <v>17</v>
      </c>
      <c r="F14" t="s">
        <v>18</v>
      </c>
      <c r="G14" t="s">
        <v>11</v>
      </c>
      <c r="H14" s="4">
        <v>7513</v>
      </c>
      <c r="I14" t="s">
        <v>24</v>
      </c>
      <c r="J14" t="s">
        <v>21</v>
      </c>
      <c r="K14" t="s">
        <v>20</v>
      </c>
      <c r="L14" t="s">
        <v>22</v>
      </c>
      <c r="M14" t="s">
        <v>23</v>
      </c>
      <c r="N14" t="s">
        <v>11</v>
      </c>
      <c r="O14" t="s">
        <v>70</v>
      </c>
      <c r="P14">
        <v>502931</v>
      </c>
      <c r="Q14">
        <v>93378156900019</v>
      </c>
      <c r="R14" s="4" t="s">
        <v>71</v>
      </c>
      <c r="S14" s="1">
        <v>45804.409722222219</v>
      </c>
      <c r="T14" t="s">
        <v>72</v>
      </c>
      <c r="U14" t="s">
        <v>42</v>
      </c>
      <c r="V14" t="s">
        <v>73</v>
      </c>
      <c r="W14" t="s">
        <v>14</v>
      </c>
      <c r="X14" t="s">
        <v>15</v>
      </c>
      <c r="Y14" t="str">
        <f t="shared" si="0"/>
        <v>Domestique</v>
      </c>
      <c r="Z14"/>
      <c r="AA14"/>
      <c r="AB14"/>
      <c r="AC14"/>
      <c r="AD14">
        <f t="shared" si="1"/>
        <v>1</v>
      </c>
      <c r="AE14" t="str">
        <f t="shared" si="2"/>
        <v>En face-Ã -faceSociÃ©tÃ© ou assimilÃ©eBÃ©nÃ©ficiaire non PPE&lt; 12 moisComplet Ã  jourFrance [FR]7513Aucune occurence (12 mois glissants)ProximitÃ© et VADCB/Visa MastercardUniquee-paiement avec 3D SecureFrance [FR]</v>
      </c>
    </row>
    <row r="15" spans="1:31" x14ac:dyDescent="0.35">
      <c r="A15" t="s">
        <v>38</v>
      </c>
      <c r="B15" t="s">
        <v>41</v>
      </c>
      <c r="C15" t="s">
        <v>16</v>
      </c>
      <c r="D15" t="s">
        <v>19</v>
      </c>
      <c r="E15" t="s">
        <v>17</v>
      </c>
      <c r="F15" t="s">
        <v>18</v>
      </c>
      <c r="G15" t="s">
        <v>11</v>
      </c>
      <c r="H15" s="4">
        <v>5912</v>
      </c>
      <c r="I15" t="s">
        <v>24</v>
      </c>
      <c r="J15" t="s">
        <v>45</v>
      </c>
      <c r="K15" t="s">
        <v>20</v>
      </c>
      <c r="L15" t="s">
        <v>22</v>
      </c>
      <c r="M15" t="s">
        <v>23</v>
      </c>
      <c r="N15" t="s">
        <v>11</v>
      </c>
      <c r="O15" t="s">
        <v>74</v>
      </c>
      <c r="P15">
        <v>501425</v>
      </c>
      <c r="Q15">
        <v>94415765000010</v>
      </c>
      <c r="R15" s="4">
        <v>86</v>
      </c>
      <c r="S15" s="1">
        <v>45798.584722222222</v>
      </c>
      <c r="T15" s="35" t="s">
        <v>75</v>
      </c>
      <c r="U15" t="s">
        <v>42</v>
      </c>
      <c r="V15" s="35" t="s">
        <v>76</v>
      </c>
      <c r="W15" t="s">
        <v>14</v>
      </c>
      <c r="X15" t="s">
        <v>44</v>
      </c>
      <c r="Y15" t="str">
        <f t="shared" si="0"/>
        <v>Domestique</v>
      </c>
      <c r="Z15" s="5">
        <v>0.9</v>
      </c>
      <c r="AA15" s="5" t="s">
        <v>1268</v>
      </c>
      <c r="AB15" s="5" t="s">
        <v>1269</v>
      </c>
      <c r="AC15" s="5" t="s">
        <v>1270</v>
      </c>
      <c r="AD15">
        <f t="shared" si="1"/>
        <v>97</v>
      </c>
      <c r="AE15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16" spans="1:31" x14ac:dyDescent="0.35">
      <c r="A16" t="s">
        <v>6</v>
      </c>
      <c r="B16" t="s">
        <v>10</v>
      </c>
      <c r="C16" t="s">
        <v>16</v>
      </c>
      <c r="D16" t="s">
        <v>19</v>
      </c>
      <c r="E16" t="s">
        <v>17</v>
      </c>
      <c r="F16" t="s">
        <v>18</v>
      </c>
      <c r="G16" t="s">
        <v>11</v>
      </c>
      <c r="H16" s="4">
        <v>5712</v>
      </c>
      <c r="I16" t="s">
        <v>24</v>
      </c>
      <c r="J16" t="s">
        <v>37</v>
      </c>
      <c r="K16" t="s">
        <v>20</v>
      </c>
      <c r="L16" t="s">
        <v>22</v>
      </c>
      <c r="M16" t="s">
        <v>23</v>
      </c>
      <c r="N16" t="s">
        <v>11</v>
      </c>
      <c r="O16" t="s">
        <v>77</v>
      </c>
      <c r="P16">
        <v>499038</v>
      </c>
      <c r="Q16">
        <v>94240934300020</v>
      </c>
      <c r="R16" s="4" t="s">
        <v>52</v>
      </c>
      <c r="S16" s="1">
        <v>45792.586111111108</v>
      </c>
      <c r="T16" t="s">
        <v>78</v>
      </c>
      <c r="U16" t="s">
        <v>79</v>
      </c>
      <c r="V16" s="54" t="s">
        <v>80</v>
      </c>
      <c r="W16" t="s">
        <v>14</v>
      </c>
      <c r="X16" t="s">
        <v>15</v>
      </c>
      <c r="Y16" t="str">
        <f t="shared" si="0"/>
        <v>Domestique</v>
      </c>
      <c r="Z16" s="5">
        <v>0.85</v>
      </c>
      <c r="AA16" s="5" t="s">
        <v>1268</v>
      </c>
      <c r="AB16" s="5" t="s">
        <v>1269</v>
      </c>
      <c r="AC16" s="5" t="s">
        <v>1270</v>
      </c>
      <c r="AD16">
        <f t="shared" si="1"/>
        <v>36</v>
      </c>
      <c r="AE16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17" spans="1:31" x14ac:dyDescent="0.35">
      <c r="A17" t="s">
        <v>38</v>
      </c>
      <c r="B17" t="s">
        <v>41</v>
      </c>
      <c r="C17" t="s">
        <v>16</v>
      </c>
      <c r="D17" t="s">
        <v>19</v>
      </c>
      <c r="E17" t="s">
        <v>17</v>
      </c>
      <c r="F17" t="s">
        <v>18</v>
      </c>
      <c r="G17" t="s">
        <v>11</v>
      </c>
      <c r="H17" s="4">
        <v>5912</v>
      </c>
      <c r="I17" t="s">
        <v>24</v>
      </c>
      <c r="J17" t="s">
        <v>45</v>
      </c>
      <c r="K17" t="s">
        <v>20</v>
      </c>
      <c r="L17" t="s">
        <v>22</v>
      </c>
      <c r="M17" t="s">
        <v>23</v>
      </c>
      <c r="N17" t="s">
        <v>11</v>
      </c>
      <c r="O17" t="s">
        <v>81</v>
      </c>
      <c r="P17">
        <v>497702</v>
      </c>
      <c r="Q17">
        <v>94411154100016</v>
      </c>
      <c r="R17" s="4">
        <v>21</v>
      </c>
      <c r="S17" s="1">
        <v>45790.470138888886</v>
      </c>
      <c r="T17" s="35" t="s">
        <v>82</v>
      </c>
      <c r="U17" t="s">
        <v>42</v>
      </c>
      <c r="V17" s="35" t="s">
        <v>83</v>
      </c>
      <c r="W17" t="s">
        <v>14</v>
      </c>
      <c r="X17" t="s">
        <v>44</v>
      </c>
      <c r="Y17" t="str">
        <f t="shared" si="0"/>
        <v>Domestique</v>
      </c>
      <c r="Z17" s="5">
        <v>0.9</v>
      </c>
      <c r="AA17" s="5" t="s">
        <v>1268</v>
      </c>
      <c r="AB17" s="5" t="s">
        <v>1269</v>
      </c>
      <c r="AC17" s="5" t="s">
        <v>1270</v>
      </c>
      <c r="AD17">
        <f t="shared" si="1"/>
        <v>97</v>
      </c>
      <c r="AE17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18" spans="1:31" x14ac:dyDescent="0.35">
      <c r="A18" t="s">
        <v>38</v>
      </c>
      <c r="B18" t="s">
        <v>41</v>
      </c>
      <c r="C18" t="s">
        <v>16</v>
      </c>
      <c r="D18" t="s">
        <v>19</v>
      </c>
      <c r="E18" t="s">
        <v>17</v>
      </c>
      <c r="F18" t="s">
        <v>18</v>
      </c>
      <c r="G18" t="s">
        <v>11</v>
      </c>
      <c r="H18" s="4">
        <v>5912</v>
      </c>
      <c r="I18" t="s">
        <v>24</v>
      </c>
      <c r="J18" t="s">
        <v>45</v>
      </c>
      <c r="K18" t="s">
        <v>20</v>
      </c>
      <c r="L18" t="s">
        <v>22</v>
      </c>
      <c r="M18" t="s">
        <v>23</v>
      </c>
      <c r="N18" t="s">
        <v>11</v>
      </c>
      <c r="O18" t="s">
        <v>84</v>
      </c>
      <c r="P18">
        <v>495174</v>
      </c>
      <c r="Q18">
        <v>80953062900017</v>
      </c>
      <c r="R18" s="4">
        <v>47</v>
      </c>
      <c r="S18" s="1">
        <v>45779.59652777778</v>
      </c>
      <c r="T18" s="35" t="s">
        <v>85</v>
      </c>
      <c r="U18" t="s">
        <v>42</v>
      </c>
      <c r="V18" s="35" t="s">
        <v>86</v>
      </c>
      <c r="W18" t="s">
        <v>14</v>
      </c>
      <c r="X18" t="s">
        <v>44</v>
      </c>
      <c r="Y18" t="str">
        <f t="shared" si="0"/>
        <v>Domestique</v>
      </c>
      <c r="Z18" s="5">
        <v>0.9</v>
      </c>
      <c r="AA18" s="5" t="s">
        <v>1268</v>
      </c>
      <c r="AB18" s="5" t="s">
        <v>1269</v>
      </c>
      <c r="AC18" s="5" t="s">
        <v>1270</v>
      </c>
      <c r="AD18">
        <f t="shared" si="1"/>
        <v>97</v>
      </c>
      <c r="AE18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19" spans="1:31" x14ac:dyDescent="0.35">
      <c r="A19" t="s">
        <v>38</v>
      </c>
      <c r="B19" t="s">
        <v>41</v>
      </c>
      <c r="C19" t="s">
        <v>16</v>
      </c>
      <c r="D19" t="s">
        <v>19</v>
      </c>
      <c r="E19" t="s">
        <v>17</v>
      </c>
      <c r="F19" t="s">
        <v>18</v>
      </c>
      <c r="G19" t="s">
        <v>11</v>
      </c>
      <c r="H19" s="4">
        <v>5912</v>
      </c>
      <c r="I19" t="s">
        <v>24</v>
      </c>
      <c r="J19" t="s">
        <v>45</v>
      </c>
      <c r="K19" t="s">
        <v>20</v>
      </c>
      <c r="L19" t="s">
        <v>22</v>
      </c>
      <c r="M19" t="s">
        <v>23</v>
      </c>
      <c r="N19" t="s">
        <v>11</v>
      </c>
      <c r="O19" t="s">
        <v>87</v>
      </c>
      <c r="P19">
        <v>494604</v>
      </c>
      <c r="Q19">
        <v>45356050000010</v>
      </c>
      <c r="R19" s="4">
        <v>47</v>
      </c>
      <c r="S19" s="1">
        <v>45777.646527777775</v>
      </c>
      <c r="T19" s="35" t="s">
        <v>88</v>
      </c>
      <c r="U19" t="s">
        <v>42</v>
      </c>
      <c r="V19" s="35" t="s">
        <v>89</v>
      </c>
      <c r="W19" t="s">
        <v>14</v>
      </c>
      <c r="X19" t="s">
        <v>44</v>
      </c>
      <c r="Y19" t="str">
        <f t="shared" si="0"/>
        <v>Domestique</v>
      </c>
      <c r="Z19" s="5">
        <v>0.9</v>
      </c>
      <c r="AA19" s="5" t="s">
        <v>1268</v>
      </c>
      <c r="AB19" s="5" t="s">
        <v>1269</v>
      </c>
      <c r="AC19" s="5" t="s">
        <v>1270</v>
      </c>
      <c r="AD19">
        <f t="shared" si="1"/>
        <v>97</v>
      </c>
      <c r="AE19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20" spans="1:31" x14ac:dyDescent="0.35">
      <c r="A20" t="s">
        <v>6</v>
      </c>
      <c r="B20" t="s">
        <v>10</v>
      </c>
      <c r="C20" t="s">
        <v>16</v>
      </c>
      <c r="D20" t="s">
        <v>19</v>
      </c>
      <c r="E20" t="s">
        <v>17</v>
      </c>
      <c r="F20" t="s">
        <v>18</v>
      </c>
      <c r="G20" t="s">
        <v>11</v>
      </c>
      <c r="H20" s="4">
        <v>5712</v>
      </c>
      <c r="I20" t="s">
        <v>24</v>
      </c>
      <c r="J20" t="s">
        <v>45</v>
      </c>
      <c r="K20" t="s">
        <v>20</v>
      </c>
      <c r="L20" t="s">
        <v>22</v>
      </c>
      <c r="M20" t="s">
        <v>23</v>
      </c>
      <c r="N20" t="s">
        <v>11</v>
      </c>
      <c r="O20" t="s">
        <v>90</v>
      </c>
      <c r="P20">
        <v>488387</v>
      </c>
      <c r="Q20">
        <v>49702038800029</v>
      </c>
      <c r="R20" s="4" t="s">
        <v>52</v>
      </c>
      <c r="S20" s="1">
        <v>45757.695138888892</v>
      </c>
      <c r="T20" t="s">
        <v>91</v>
      </c>
      <c r="U20" t="s">
        <v>79</v>
      </c>
      <c r="V20" s="54" t="s">
        <v>92</v>
      </c>
      <c r="W20" t="s">
        <v>14</v>
      </c>
      <c r="X20" t="s">
        <v>15</v>
      </c>
      <c r="Y20" t="str">
        <f t="shared" si="0"/>
        <v>Domestique</v>
      </c>
      <c r="Z20" s="5">
        <v>0.75</v>
      </c>
      <c r="AA20" s="5" t="s">
        <v>1268</v>
      </c>
      <c r="AB20" s="5" t="s">
        <v>1269</v>
      </c>
      <c r="AC20" s="5" t="s">
        <v>1270</v>
      </c>
      <c r="AD20">
        <f t="shared" si="1"/>
        <v>4</v>
      </c>
      <c r="AE20" t="str">
        <f t="shared" si="2"/>
        <v>En face-Ã -faceSociÃ©tÃ© ou assimilÃ©eBÃ©nÃ©ficiaire non PPE&lt; 12 moisComplet Ã  jourFrance [FR]5712Aucune occurence (12 mois glissants)ProximitÃ©CB/Visa MastercardUniquee-paiement avec 3D SecureFrance [FR]</v>
      </c>
    </row>
    <row r="21" spans="1:31" x14ac:dyDescent="0.35">
      <c r="A21" t="s">
        <v>6</v>
      </c>
      <c r="B21" t="s">
        <v>10</v>
      </c>
      <c r="C21" t="s">
        <v>16</v>
      </c>
      <c r="D21" t="s">
        <v>19</v>
      </c>
      <c r="E21" t="s">
        <v>17</v>
      </c>
      <c r="F21" t="s">
        <v>18</v>
      </c>
      <c r="G21" t="s">
        <v>11</v>
      </c>
      <c r="H21" s="4">
        <v>5712</v>
      </c>
      <c r="I21" t="s">
        <v>24</v>
      </c>
      <c r="J21" t="s">
        <v>37</v>
      </c>
      <c r="K21" t="s">
        <v>20</v>
      </c>
      <c r="L21" t="s">
        <v>22</v>
      </c>
      <c r="M21" t="s">
        <v>23</v>
      </c>
      <c r="N21" t="s">
        <v>11</v>
      </c>
      <c r="O21" t="s">
        <v>93</v>
      </c>
      <c r="P21">
        <v>488361</v>
      </c>
      <c r="Q21">
        <v>79748789900065</v>
      </c>
      <c r="R21" s="4" t="s">
        <v>52</v>
      </c>
      <c r="S21" s="1">
        <v>45757.660416666666</v>
      </c>
      <c r="T21" t="s">
        <v>94</v>
      </c>
      <c r="U21" t="s">
        <v>35</v>
      </c>
      <c r="V21" s="54" t="s">
        <v>95</v>
      </c>
      <c r="W21" t="s">
        <v>14</v>
      </c>
      <c r="X21" t="s">
        <v>15</v>
      </c>
      <c r="Y21" t="str">
        <f t="shared" si="0"/>
        <v>Domestique</v>
      </c>
      <c r="Z21" s="5">
        <v>0.85</v>
      </c>
      <c r="AA21" s="5" t="s">
        <v>1268</v>
      </c>
      <c r="AB21" s="5" t="s">
        <v>1269</v>
      </c>
      <c r="AC21" s="5" t="s">
        <v>1270</v>
      </c>
      <c r="AD21">
        <f t="shared" si="1"/>
        <v>36</v>
      </c>
      <c r="AE21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22" spans="1:31" x14ac:dyDescent="0.35">
      <c r="A22" t="s">
        <v>6</v>
      </c>
      <c r="B22" t="s">
        <v>10</v>
      </c>
      <c r="C22" t="s">
        <v>16</v>
      </c>
      <c r="D22" t="s">
        <v>19</v>
      </c>
      <c r="E22" t="s">
        <v>17</v>
      </c>
      <c r="F22" t="s">
        <v>18</v>
      </c>
      <c r="G22" t="s">
        <v>11</v>
      </c>
      <c r="H22" s="4">
        <v>7372</v>
      </c>
      <c r="I22" t="s">
        <v>24</v>
      </c>
      <c r="J22" t="s">
        <v>37</v>
      </c>
      <c r="K22" t="s">
        <v>20</v>
      </c>
      <c r="L22" t="s">
        <v>22</v>
      </c>
      <c r="M22" t="s">
        <v>23</v>
      </c>
      <c r="N22" t="s">
        <v>11</v>
      </c>
      <c r="O22" t="s">
        <v>96</v>
      </c>
      <c r="P22">
        <v>488358</v>
      </c>
      <c r="Q22">
        <v>41443819200075</v>
      </c>
      <c r="R22" s="4" t="s">
        <v>97</v>
      </c>
      <c r="S22" s="1">
        <v>45757.643055555556</v>
      </c>
      <c r="T22" t="s">
        <v>98</v>
      </c>
      <c r="U22" t="s">
        <v>12</v>
      </c>
      <c r="V22" t="s">
        <v>99</v>
      </c>
      <c r="W22" t="s">
        <v>14</v>
      </c>
      <c r="X22" t="s">
        <v>15</v>
      </c>
      <c r="Y22" t="str">
        <f t="shared" si="0"/>
        <v>Domestique</v>
      </c>
      <c r="Z22"/>
      <c r="AA22"/>
      <c r="AB22"/>
      <c r="AC22"/>
      <c r="AD22">
        <f t="shared" si="1"/>
        <v>1</v>
      </c>
      <c r="AE22" t="str">
        <f t="shared" si="2"/>
        <v>En face-Ã -faceSociÃ©tÃ© ou assimilÃ©eBÃ©nÃ©ficiaire non PPE&lt; 12 moisComplet Ã  jourFrance [FR]7372Aucune occurence (12 mois glissants)VADCB/Visa MastercardUniquee-paiement avec 3D SecureFrance [FR]</v>
      </c>
    </row>
    <row r="23" spans="1:31" x14ac:dyDescent="0.35">
      <c r="A23" t="s">
        <v>38</v>
      </c>
      <c r="B23" t="s">
        <v>41</v>
      </c>
      <c r="C23" t="s">
        <v>16</v>
      </c>
      <c r="D23" t="s">
        <v>19</v>
      </c>
      <c r="E23" t="s">
        <v>17</v>
      </c>
      <c r="F23" t="s">
        <v>18</v>
      </c>
      <c r="G23" t="s">
        <v>11</v>
      </c>
      <c r="H23" s="4">
        <v>5912</v>
      </c>
      <c r="I23" t="s">
        <v>24</v>
      </c>
      <c r="J23" t="s">
        <v>45</v>
      </c>
      <c r="K23" t="s">
        <v>20</v>
      </c>
      <c r="L23" t="s">
        <v>22</v>
      </c>
      <c r="M23" t="s">
        <v>23</v>
      </c>
      <c r="N23" t="s">
        <v>11</v>
      </c>
      <c r="O23" t="s">
        <v>100</v>
      </c>
      <c r="P23">
        <v>481989</v>
      </c>
      <c r="Q23">
        <v>49455845500023</v>
      </c>
      <c r="R23" s="4">
        <v>47</v>
      </c>
      <c r="S23" s="1">
        <v>45743.398611111108</v>
      </c>
      <c r="T23" s="35" t="s">
        <v>101</v>
      </c>
      <c r="U23" t="s">
        <v>42</v>
      </c>
      <c r="V23" s="35" t="s">
        <v>102</v>
      </c>
      <c r="W23" t="s">
        <v>14</v>
      </c>
      <c r="X23" t="s">
        <v>44</v>
      </c>
      <c r="Y23" t="str">
        <f t="shared" si="0"/>
        <v>Domestique</v>
      </c>
      <c r="Z23" s="5">
        <v>0.9</v>
      </c>
      <c r="AA23" s="5" t="s">
        <v>1268</v>
      </c>
      <c r="AB23" s="5" t="s">
        <v>1269</v>
      </c>
      <c r="AC23" s="5" t="s">
        <v>1270</v>
      </c>
      <c r="AD23">
        <f t="shared" si="1"/>
        <v>97</v>
      </c>
      <c r="AE23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24" spans="1:31" x14ac:dyDescent="0.35">
      <c r="A24" t="s">
        <v>6</v>
      </c>
      <c r="B24" t="s">
        <v>10</v>
      </c>
      <c r="C24" t="s">
        <v>16</v>
      </c>
      <c r="D24" t="s">
        <v>19</v>
      </c>
      <c r="E24" t="s">
        <v>17</v>
      </c>
      <c r="F24" t="s">
        <v>18</v>
      </c>
      <c r="G24" t="s">
        <v>11</v>
      </c>
      <c r="H24" s="4">
        <v>5965</v>
      </c>
      <c r="I24" t="s">
        <v>24</v>
      </c>
      <c r="J24" t="s">
        <v>37</v>
      </c>
      <c r="K24" t="s">
        <v>20</v>
      </c>
      <c r="L24" t="s">
        <v>22</v>
      </c>
      <c r="M24" t="s">
        <v>23</v>
      </c>
      <c r="N24" t="s">
        <v>107</v>
      </c>
      <c r="O24" t="s">
        <v>103</v>
      </c>
      <c r="P24">
        <v>481809</v>
      </c>
      <c r="Q24">
        <v>81156775900014</v>
      </c>
      <c r="R24" s="4" t="s">
        <v>47</v>
      </c>
      <c r="S24" s="1">
        <v>45742.660416666666</v>
      </c>
      <c r="T24" t="s">
        <v>104</v>
      </c>
      <c r="U24" t="s">
        <v>49</v>
      </c>
      <c r="V24" t="s">
        <v>105</v>
      </c>
      <c r="W24" t="s">
        <v>14</v>
      </c>
      <c r="X24" t="s">
        <v>106</v>
      </c>
      <c r="Y24" t="str">
        <f t="shared" si="0"/>
        <v>Autre</v>
      </c>
      <c r="Z24"/>
      <c r="AA24"/>
      <c r="AB24"/>
      <c r="AC24"/>
      <c r="AD24">
        <f t="shared" si="1"/>
        <v>1</v>
      </c>
      <c r="AE24" t="str">
        <f t="shared" si="2"/>
        <v>En face-Ã -faceSociÃ©tÃ© ou assimilÃ©eBÃ©nÃ©ficiaire non PPE&lt; 12 moisComplet Ã  jourFrance [FR]5965Aucune occurence (12 mois glissants)VADCB/Visa MastercardUniquee-paiement avec 3D SecureEspagne [ES]</v>
      </c>
    </row>
    <row r="25" spans="1:31" x14ac:dyDescent="0.35">
      <c r="A25" t="s">
        <v>6</v>
      </c>
      <c r="B25" t="s">
        <v>10</v>
      </c>
      <c r="C25" t="s">
        <v>16</v>
      </c>
      <c r="D25" t="s">
        <v>19</v>
      </c>
      <c r="E25" t="s">
        <v>17</v>
      </c>
      <c r="F25" t="s">
        <v>18</v>
      </c>
      <c r="G25" t="s">
        <v>11</v>
      </c>
      <c r="H25" s="4">
        <v>5965</v>
      </c>
      <c r="I25" t="s">
        <v>24</v>
      </c>
      <c r="J25" t="s">
        <v>37</v>
      </c>
      <c r="K25" t="s">
        <v>20</v>
      </c>
      <c r="L25" t="s">
        <v>22</v>
      </c>
      <c r="M25" t="s">
        <v>23</v>
      </c>
      <c r="N25" t="s">
        <v>11</v>
      </c>
      <c r="O25" t="s">
        <v>108</v>
      </c>
      <c r="P25">
        <v>481428</v>
      </c>
      <c r="Q25">
        <v>82385893100020</v>
      </c>
      <c r="R25" s="4" t="s">
        <v>109</v>
      </c>
      <c r="S25" s="1">
        <v>45741.600694444445</v>
      </c>
      <c r="T25" t="s">
        <v>110</v>
      </c>
      <c r="U25" t="s">
        <v>111</v>
      </c>
      <c r="V25" t="s">
        <v>112</v>
      </c>
      <c r="W25" t="s">
        <v>14</v>
      </c>
      <c r="X25" t="s">
        <v>15</v>
      </c>
      <c r="Y25" t="str">
        <f t="shared" si="0"/>
        <v>Domestique</v>
      </c>
      <c r="Z25" s="5">
        <v>0.85</v>
      </c>
      <c r="AA25" s="5" t="s">
        <v>1268</v>
      </c>
      <c r="AB25" s="5" t="s">
        <v>1269</v>
      </c>
      <c r="AC25" s="5" t="s">
        <v>1270</v>
      </c>
      <c r="AD25">
        <f t="shared" si="1"/>
        <v>5</v>
      </c>
      <c r="AE25" t="str">
        <f t="shared" si="2"/>
        <v>En face-Ã -faceSociÃ©tÃ© ou assimilÃ©eBÃ©nÃ©ficiaire non PPE&lt; 12 moisComplet Ã  jourFrance [FR]5965Aucune occurence (12 mois glissants)VADCB/Visa MastercardUniquee-paiement avec 3D SecureFrance [FR]</v>
      </c>
    </row>
    <row r="26" spans="1:31" x14ac:dyDescent="0.35">
      <c r="A26" t="s">
        <v>6</v>
      </c>
      <c r="B26" t="s">
        <v>10</v>
      </c>
      <c r="C26" t="s">
        <v>16</v>
      </c>
      <c r="D26" t="s">
        <v>19</v>
      </c>
      <c r="E26" t="s">
        <v>17</v>
      </c>
      <c r="F26" t="s">
        <v>18</v>
      </c>
      <c r="G26" t="s">
        <v>11</v>
      </c>
      <c r="H26" s="4">
        <v>5712</v>
      </c>
      <c r="I26" t="s">
        <v>24</v>
      </c>
      <c r="J26" t="s">
        <v>45</v>
      </c>
      <c r="K26" t="s">
        <v>20</v>
      </c>
      <c r="L26" t="s">
        <v>22</v>
      </c>
      <c r="M26" t="s">
        <v>23</v>
      </c>
      <c r="N26" t="s">
        <v>11</v>
      </c>
      <c r="O26" t="s">
        <v>113</v>
      </c>
      <c r="P26">
        <v>481074</v>
      </c>
      <c r="Q26">
        <v>53519255300027</v>
      </c>
      <c r="R26" s="4" t="s">
        <v>52</v>
      </c>
      <c r="S26" s="1">
        <v>45740.692361111112</v>
      </c>
      <c r="T26" t="s">
        <v>114</v>
      </c>
      <c r="U26" t="s">
        <v>115</v>
      </c>
      <c r="V26" s="54" t="s">
        <v>116</v>
      </c>
      <c r="W26" t="s">
        <v>14</v>
      </c>
      <c r="X26" t="s">
        <v>15</v>
      </c>
      <c r="Y26" t="str">
        <f t="shared" si="0"/>
        <v>Domestique</v>
      </c>
      <c r="Z26" s="5">
        <v>0.75</v>
      </c>
      <c r="AA26" s="5" t="s">
        <v>1268</v>
      </c>
      <c r="AB26" s="5" t="s">
        <v>1269</v>
      </c>
      <c r="AC26" s="5" t="s">
        <v>1270</v>
      </c>
      <c r="AD26">
        <f t="shared" si="1"/>
        <v>4</v>
      </c>
      <c r="AE26" t="str">
        <f t="shared" si="2"/>
        <v>En face-Ã -faceSociÃ©tÃ© ou assimilÃ©eBÃ©nÃ©ficiaire non PPE&lt; 12 moisComplet Ã  jourFrance [FR]5712Aucune occurence (12 mois glissants)ProximitÃ©CB/Visa MastercardUniquee-paiement avec 3D SecureFrance [FR]</v>
      </c>
    </row>
    <row r="27" spans="1:31" x14ac:dyDescent="0.35">
      <c r="A27" t="s">
        <v>6</v>
      </c>
      <c r="B27" t="s">
        <v>10</v>
      </c>
      <c r="C27" t="s">
        <v>16</v>
      </c>
      <c r="D27" t="s">
        <v>19</v>
      </c>
      <c r="E27" t="s">
        <v>17</v>
      </c>
      <c r="F27" t="s">
        <v>18</v>
      </c>
      <c r="G27" t="s">
        <v>11</v>
      </c>
      <c r="H27" s="4">
        <v>5712</v>
      </c>
      <c r="I27" t="s">
        <v>24</v>
      </c>
      <c r="J27" t="s">
        <v>37</v>
      </c>
      <c r="K27" t="s">
        <v>20</v>
      </c>
      <c r="L27" t="s">
        <v>22</v>
      </c>
      <c r="M27" t="s">
        <v>23</v>
      </c>
      <c r="N27" t="s">
        <v>11</v>
      </c>
      <c r="O27" t="s">
        <v>117</v>
      </c>
      <c r="P27">
        <v>480938</v>
      </c>
      <c r="Q27">
        <v>84138123900026</v>
      </c>
      <c r="R27" s="4" t="s">
        <v>52</v>
      </c>
      <c r="S27" s="1">
        <v>45740.480555555558</v>
      </c>
      <c r="T27" t="s">
        <v>118</v>
      </c>
      <c r="U27" t="s">
        <v>35</v>
      </c>
      <c r="V27" s="54" t="s">
        <v>119</v>
      </c>
      <c r="W27" t="s">
        <v>14</v>
      </c>
      <c r="X27" t="s">
        <v>15</v>
      </c>
      <c r="Y27" t="str">
        <f t="shared" si="0"/>
        <v>Domestique</v>
      </c>
      <c r="Z27" s="5">
        <v>0.85</v>
      </c>
      <c r="AA27" s="5" t="s">
        <v>1268</v>
      </c>
      <c r="AB27" s="5" t="s">
        <v>1269</v>
      </c>
      <c r="AC27" s="5" t="s">
        <v>1270</v>
      </c>
      <c r="AD27">
        <f t="shared" si="1"/>
        <v>36</v>
      </c>
      <c r="AE27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28" spans="1:31" x14ac:dyDescent="0.35">
      <c r="A28" t="s">
        <v>6</v>
      </c>
      <c r="B28" t="s">
        <v>10</v>
      </c>
      <c r="C28" t="s">
        <v>16</v>
      </c>
      <c r="D28" t="s">
        <v>19</v>
      </c>
      <c r="E28" t="s">
        <v>17</v>
      </c>
      <c r="F28" t="s">
        <v>18</v>
      </c>
      <c r="G28" t="s">
        <v>11</v>
      </c>
      <c r="H28" s="4">
        <v>5712</v>
      </c>
      <c r="I28" t="s">
        <v>24</v>
      </c>
      <c r="J28" t="s">
        <v>37</v>
      </c>
      <c r="K28" t="s">
        <v>20</v>
      </c>
      <c r="L28" t="s">
        <v>22</v>
      </c>
      <c r="M28" t="s">
        <v>23</v>
      </c>
      <c r="N28" t="s">
        <v>11</v>
      </c>
      <c r="O28" t="s">
        <v>120</v>
      </c>
      <c r="P28">
        <v>480937</v>
      </c>
      <c r="Q28">
        <v>84138123900018</v>
      </c>
      <c r="R28" s="4" t="s">
        <v>52</v>
      </c>
      <c r="S28" s="1">
        <v>45740.470138888886</v>
      </c>
      <c r="T28" t="s">
        <v>118</v>
      </c>
      <c r="U28" t="s">
        <v>35</v>
      </c>
      <c r="V28" s="54" t="s">
        <v>121</v>
      </c>
      <c r="W28" t="s">
        <v>14</v>
      </c>
      <c r="X28" t="s">
        <v>15</v>
      </c>
      <c r="Y28" t="str">
        <f t="shared" si="0"/>
        <v>Domestique</v>
      </c>
      <c r="Z28" s="5">
        <v>0.85</v>
      </c>
      <c r="AA28" s="5" t="s">
        <v>1268</v>
      </c>
      <c r="AB28" s="5" t="s">
        <v>1269</v>
      </c>
      <c r="AC28" s="5" t="s">
        <v>1270</v>
      </c>
      <c r="AD28">
        <f t="shared" si="1"/>
        <v>36</v>
      </c>
      <c r="AE28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29" spans="1:31" x14ac:dyDescent="0.35">
      <c r="A29" t="s">
        <v>38</v>
      </c>
      <c r="B29" t="s">
        <v>41</v>
      </c>
      <c r="C29" t="s">
        <v>16</v>
      </c>
      <c r="D29" t="s">
        <v>19</v>
      </c>
      <c r="E29" t="s">
        <v>17</v>
      </c>
      <c r="F29" t="s">
        <v>18</v>
      </c>
      <c r="G29" t="s">
        <v>11</v>
      </c>
      <c r="H29" s="4">
        <v>5912</v>
      </c>
      <c r="I29" t="s">
        <v>24</v>
      </c>
      <c r="J29" t="s">
        <v>45</v>
      </c>
      <c r="K29" t="s">
        <v>20</v>
      </c>
      <c r="L29" t="s">
        <v>22</v>
      </c>
      <c r="M29" t="s">
        <v>23</v>
      </c>
      <c r="N29" t="s">
        <v>11</v>
      </c>
      <c r="O29" t="s">
        <v>122</v>
      </c>
      <c r="P29">
        <v>479580</v>
      </c>
      <c r="Q29">
        <v>44936062700037</v>
      </c>
      <c r="R29" s="4">
        <v>47</v>
      </c>
      <c r="S29" s="1">
        <v>45735.604861111111</v>
      </c>
      <c r="T29" s="35" t="s">
        <v>123</v>
      </c>
      <c r="U29" t="s">
        <v>42</v>
      </c>
      <c r="V29" s="35" t="s">
        <v>124</v>
      </c>
      <c r="W29" t="s">
        <v>14</v>
      </c>
      <c r="X29" t="s">
        <v>44</v>
      </c>
      <c r="Y29" t="str">
        <f t="shared" si="0"/>
        <v>Domestique</v>
      </c>
      <c r="Z29" s="5">
        <v>0.9</v>
      </c>
      <c r="AA29" s="5" t="s">
        <v>1268</v>
      </c>
      <c r="AB29" s="5" t="s">
        <v>1269</v>
      </c>
      <c r="AC29" s="5" t="s">
        <v>1270</v>
      </c>
      <c r="AD29">
        <f t="shared" si="1"/>
        <v>97</v>
      </c>
      <c r="AE29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0" spans="1:31" x14ac:dyDescent="0.35">
      <c r="A30" t="s">
        <v>38</v>
      </c>
      <c r="B30" t="s">
        <v>41</v>
      </c>
      <c r="C30" t="s">
        <v>16</v>
      </c>
      <c r="D30" t="s">
        <v>19</v>
      </c>
      <c r="E30" t="s">
        <v>17</v>
      </c>
      <c r="F30" t="s">
        <v>18</v>
      </c>
      <c r="G30" t="s">
        <v>11</v>
      </c>
      <c r="H30" s="4">
        <v>5912</v>
      </c>
      <c r="I30" t="s">
        <v>24</v>
      </c>
      <c r="J30" t="s">
        <v>45</v>
      </c>
      <c r="K30" t="s">
        <v>20</v>
      </c>
      <c r="L30" t="s">
        <v>22</v>
      </c>
      <c r="M30" t="s">
        <v>23</v>
      </c>
      <c r="N30" t="s">
        <v>11</v>
      </c>
      <c r="O30" t="s">
        <v>125</v>
      </c>
      <c r="P30">
        <v>479114</v>
      </c>
      <c r="Q30">
        <v>94164153200010</v>
      </c>
      <c r="R30" s="4">
        <v>47</v>
      </c>
      <c r="S30" s="1">
        <v>45734.623611111114</v>
      </c>
      <c r="T30" s="35" t="s">
        <v>126</v>
      </c>
      <c r="U30" t="s">
        <v>42</v>
      </c>
      <c r="V30" s="35" t="s">
        <v>127</v>
      </c>
      <c r="W30" t="s">
        <v>14</v>
      </c>
      <c r="X30" t="s">
        <v>44</v>
      </c>
      <c r="Y30" t="str">
        <f t="shared" si="0"/>
        <v>Domestique</v>
      </c>
      <c r="Z30" s="5">
        <v>0.9</v>
      </c>
      <c r="AA30" s="5" t="s">
        <v>1268</v>
      </c>
      <c r="AB30" s="5" t="s">
        <v>1269</v>
      </c>
      <c r="AC30" s="5" t="s">
        <v>1270</v>
      </c>
      <c r="AD30">
        <f t="shared" si="1"/>
        <v>97</v>
      </c>
      <c r="AE30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1" spans="1:31" x14ac:dyDescent="0.35">
      <c r="A31" t="s">
        <v>6</v>
      </c>
      <c r="B31" t="s">
        <v>10</v>
      </c>
      <c r="C31" t="s">
        <v>16</v>
      </c>
      <c r="D31" t="s">
        <v>19</v>
      </c>
      <c r="E31" t="s">
        <v>17</v>
      </c>
      <c r="F31" t="s">
        <v>18</v>
      </c>
      <c r="G31" t="s">
        <v>11</v>
      </c>
      <c r="H31" s="4">
        <v>5200</v>
      </c>
      <c r="I31" t="s">
        <v>24</v>
      </c>
      <c r="J31" t="s">
        <v>37</v>
      </c>
      <c r="K31" t="s">
        <v>20</v>
      </c>
      <c r="L31" t="s">
        <v>22</v>
      </c>
      <c r="M31" t="s">
        <v>23</v>
      </c>
      <c r="N31" t="s">
        <v>11</v>
      </c>
      <c r="O31" t="s">
        <v>128</v>
      </c>
      <c r="P31">
        <v>478734</v>
      </c>
      <c r="Q31">
        <v>41809639203087</v>
      </c>
      <c r="R31" s="4" t="s">
        <v>129</v>
      </c>
      <c r="S31" s="1">
        <v>45733.644444444442</v>
      </c>
      <c r="T31" t="s">
        <v>130</v>
      </c>
      <c r="U31" t="s">
        <v>35</v>
      </c>
      <c r="V31" t="s">
        <v>131</v>
      </c>
      <c r="W31" t="s">
        <v>14</v>
      </c>
      <c r="X31" t="s">
        <v>15</v>
      </c>
      <c r="Y31" t="str">
        <f t="shared" si="0"/>
        <v>Domestique</v>
      </c>
      <c r="Z31"/>
      <c r="AA31"/>
      <c r="AB31"/>
      <c r="AC31"/>
      <c r="AD31">
        <f t="shared" si="1"/>
        <v>1</v>
      </c>
      <c r="AE31" t="str">
        <f t="shared" si="2"/>
        <v>En face-Ã -faceSociÃ©tÃ© ou assimilÃ©eBÃ©nÃ©ficiaire non PPE&lt; 12 moisComplet Ã  jourFrance [FR]5200Aucune occurence (12 mois glissants)VADCB/Visa MastercardUniquee-paiement avec 3D SecureFrance [FR]</v>
      </c>
    </row>
    <row r="32" spans="1:31" x14ac:dyDescent="0.35">
      <c r="A32" t="s">
        <v>38</v>
      </c>
      <c r="B32" t="s">
        <v>41</v>
      </c>
      <c r="C32" t="s">
        <v>16</v>
      </c>
      <c r="D32" t="s">
        <v>19</v>
      </c>
      <c r="E32" t="s">
        <v>17</v>
      </c>
      <c r="F32" t="s">
        <v>18</v>
      </c>
      <c r="G32" t="s">
        <v>11</v>
      </c>
      <c r="H32" s="4">
        <v>5912</v>
      </c>
      <c r="I32" t="s">
        <v>24</v>
      </c>
      <c r="J32" t="s">
        <v>45</v>
      </c>
      <c r="K32" t="s">
        <v>20</v>
      </c>
      <c r="L32" t="s">
        <v>22</v>
      </c>
      <c r="M32" t="s">
        <v>23</v>
      </c>
      <c r="N32" t="s">
        <v>11</v>
      </c>
      <c r="O32" t="s">
        <v>132</v>
      </c>
      <c r="P32">
        <v>477788</v>
      </c>
      <c r="Q32">
        <v>50238222900016</v>
      </c>
      <c r="R32" s="4">
        <v>47</v>
      </c>
      <c r="S32" s="1">
        <v>45729.636111111111</v>
      </c>
      <c r="T32" s="35" t="s">
        <v>133</v>
      </c>
      <c r="U32" t="s">
        <v>42</v>
      </c>
      <c r="V32" s="35" t="s">
        <v>134</v>
      </c>
      <c r="W32" t="s">
        <v>14</v>
      </c>
      <c r="X32" t="s">
        <v>44</v>
      </c>
      <c r="Y32" t="str">
        <f t="shared" si="0"/>
        <v>Domestique</v>
      </c>
      <c r="Z32" s="5">
        <v>0.9</v>
      </c>
      <c r="AA32" s="5" t="s">
        <v>1268</v>
      </c>
      <c r="AB32" s="5" t="s">
        <v>1269</v>
      </c>
      <c r="AC32" s="5" t="s">
        <v>1270</v>
      </c>
      <c r="AD32">
        <f t="shared" si="1"/>
        <v>97</v>
      </c>
      <c r="AE32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3" spans="1:31" x14ac:dyDescent="0.35">
      <c r="A33" t="s">
        <v>38</v>
      </c>
      <c r="B33" t="s">
        <v>41</v>
      </c>
      <c r="C33" t="s">
        <v>16</v>
      </c>
      <c r="D33" t="s">
        <v>19</v>
      </c>
      <c r="E33" t="s">
        <v>17</v>
      </c>
      <c r="F33" t="s">
        <v>18</v>
      </c>
      <c r="G33" t="s">
        <v>11</v>
      </c>
      <c r="H33" s="4">
        <v>5912</v>
      </c>
      <c r="I33" t="s">
        <v>24</v>
      </c>
      <c r="J33" t="s">
        <v>45</v>
      </c>
      <c r="K33" t="s">
        <v>20</v>
      </c>
      <c r="L33" t="s">
        <v>22</v>
      </c>
      <c r="M33" t="s">
        <v>23</v>
      </c>
      <c r="N33" t="s">
        <v>11</v>
      </c>
      <c r="O33" t="s">
        <v>135</v>
      </c>
      <c r="P33">
        <v>477786</v>
      </c>
      <c r="Q33">
        <v>75386337200011</v>
      </c>
      <c r="R33" s="4">
        <v>47</v>
      </c>
      <c r="S33" s="1">
        <v>45729.630555555559</v>
      </c>
      <c r="T33" s="35" t="s">
        <v>136</v>
      </c>
      <c r="U33" t="s">
        <v>42</v>
      </c>
      <c r="V33" s="35" t="s">
        <v>137</v>
      </c>
      <c r="W33" t="s">
        <v>14</v>
      </c>
      <c r="X33" t="s">
        <v>44</v>
      </c>
      <c r="Y33" t="str">
        <f t="shared" si="0"/>
        <v>Domestique</v>
      </c>
      <c r="Z33" s="5">
        <v>0.9</v>
      </c>
      <c r="AA33" s="5" t="s">
        <v>1268</v>
      </c>
      <c r="AB33" s="5" t="s">
        <v>1269</v>
      </c>
      <c r="AC33" s="5" t="s">
        <v>1270</v>
      </c>
      <c r="AD33">
        <f t="shared" si="1"/>
        <v>97</v>
      </c>
      <c r="AE33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4" spans="1:31" x14ac:dyDescent="0.35">
      <c r="A34" t="s">
        <v>38</v>
      </c>
      <c r="B34" t="s">
        <v>41</v>
      </c>
      <c r="C34" t="s">
        <v>16</v>
      </c>
      <c r="D34" t="s">
        <v>19</v>
      </c>
      <c r="E34" t="s">
        <v>17</v>
      </c>
      <c r="F34" t="s">
        <v>18</v>
      </c>
      <c r="G34" t="s">
        <v>11</v>
      </c>
      <c r="H34" s="4">
        <v>5912</v>
      </c>
      <c r="I34" t="s">
        <v>24</v>
      </c>
      <c r="J34" t="s">
        <v>45</v>
      </c>
      <c r="K34" t="s">
        <v>20</v>
      </c>
      <c r="L34" t="s">
        <v>22</v>
      </c>
      <c r="M34" t="s">
        <v>23</v>
      </c>
      <c r="N34" t="s">
        <v>11</v>
      </c>
      <c r="O34" t="s">
        <v>138</v>
      </c>
      <c r="P34">
        <v>476408</v>
      </c>
      <c r="Q34">
        <v>81313234700010</v>
      </c>
      <c r="R34" s="4">
        <v>47</v>
      </c>
      <c r="S34" s="1">
        <v>45726.63958333333</v>
      </c>
      <c r="T34" s="35" t="s">
        <v>139</v>
      </c>
      <c r="U34" t="s">
        <v>42</v>
      </c>
      <c r="V34" s="35" t="s">
        <v>140</v>
      </c>
      <c r="W34" t="s">
        <v>14</v>
      </c>
      <c r="X34" t="s">
        <v>44</v>
      </c>
      <c r="Y34" t="str">
        <f t="shared" si="0"/>
        <v>Domestique</v>
      </c>
      <c r="Z34" s="5">
        <v>0.9</v>
      </c>
      <c r="AA34" s="5" t="s">
        <v>1268</v>
      </c>
      <c r="AB34" s="5" t="s">
        <v>1269</v>
      </c>
      <c r="AC34" s="5" t="s">
        <v>1270</v>
      </c>
      <c r="AD34">
        <f t="shared" si="1"/>
        <v>97</v>
      </c>
      <c r="AE34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5" spans="1:31" x14ac:dyDescent="0.35">
      <c r="A35" t="s">
        <v>38</v>
      </c>
      <c r="B35" t="s">
        <v>41</v>
      </c>
      <c r="C35" t="s">
        <v>16</v>
      </c>
      <c r="D35" t="s">
        <v>19</v>
      </c>
      <c r="E35" t="s">
        <v>17</v>
      </c>
      <c r="F35" t="s">
        <v>18</v>
      </c>
      <c r="G35" t="s">
        <v>11</v>
      </c>
      <c r="H35" s="4">
        <v>5912</v>
      </c>
      <c r="I35" t="s">
        <v>24</v>
      </c>
      <c r="J35" t="s">
        <v>45</v>
      </c>
      <c r="K35" t="s">
        <v>20</v>
      </c>
      <c r="L35" t="s">
        <v>22</v>
      </c>
      <c r="M35" t="s">
        <v>23</v>
      </c>
      <c r="N35" t="s">
        <v>11</v>
      </c>
      <c r="O35" t="s">
        <v>141</v>
      </c>
      <c r="P35">
        <v>475922</v>
      </c>
      <c r="Q35">
        <v>93914862300019</v>
      </c>
      <c r="R35" s="4">
        <v>47</v>
      </c>
      <c r="S35" s="1">
        <v>45723.585416666669</v>
      </c>
      <c r="T35" s="35" t="s">
        <v>142</v>
      </c>
      <c r="U35" t="s">
        <v>42</v>
      </c>
      <c r="V35" s="35" t="s">
        <v>143</v>
      </c>
      <c r="W35" t="s">
        <v>14</v>
      </c>
      <c r="X35" t="s">
        <v>44</v>
      </c>
      <c r="Y35" t="str">
        <f t="shared" si="0"/>
        <v>Domestique</v>
      </c>
      <c r="Z35" s="5">
        <v>0.9</v>
      </c>
      <c r="AA35" s="5" t="s">
        <v>1268</v>
      </c>
      <c r="AB35" s="5" t="s">
        <v>1269</v>
      </c>
      <c r="AC35" s="5" t="s">
        <v>1270</v>
      </c>
      <c r="AD35">
        <f t="shared" si="1"/>
        <v>97</v>
      </c>
      <c r="AE35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6" spans="1:31" x14ac:dyDescent="0.35">
      <c r="A36" t="s">
        <v>6</v>
      </c>
      <c r="B36" t="s">
        <v>10</v>
      </c>
      <c r="C36" t="s">
        <v>16</v>
      </c>
      <c r="D36" t="s">
        <v>19</v>
      </c>
      <c r="E36" t="s">
        <v>17</v>
      </c>
      <c r="F36" t="s">
        <v>18</v>
      </c>
      <c r="G36" t="s">
        <v>11</v>
      </c>
      <c r="H36" s="4">
        <v>4722</v>
      </c>
      <c r="I36" t="s">
        <v>24</v>
      </c>
      <c r="J36" t="s">
        <v>37</v>
      </c>
      <c r="K36" t="s">
        <v>20</v>
      </c>
      <c r="L36" t="s">
        <v>22</v>
      </c>
      <c r="M36" t="s">
        <v>23</v>
      </c>
      <c r="N36" t="s">
        <v>11</v>
      </c>
      <c r="O36" t="s">
        <v>144</v>
      </c>
      <c r="P36">
        <v>474634</v>
      </c>
      <c r="Q36">
        <v>53439336800012</v>
      </c>
      <c r="R36" s="4" t="s">
        <v>145</v>
      </c>
      <c r="S36" s="1">
        <v>45720.675694444442</v>
      </c>
      <c r="T36" t="s">
        <v>146</v>
      </c>
      <c r="U36" t="s">
        <v>147</v>
      </c>
      <c r="V36" t="s">
        <v>148</v>
      </c>
      <c r="W36" t="s">
        <v>14</v>
      </c>
      <c r="X36" t="s">
        <v>149</v>
      </c>
      <c r="Y36" t="str">
        <f t="shared" si="0"/>
        <v>Domestique</v>
      </c>
      <c r="Z36"/>
      <c r="AA36"/>
      <c r="AB36"/>
      <c r="AC36"/>
      <c r="AD36">
        <f t="shared" si="1"/>
        <v>2</v>
      </c>
      <c r="AE36" t="str">
        <f t="shared" si="2"/>
        <v>En face-Ã -faceSociÃ©tÃ© ou assimilÃ©eBÃ©nÃ©ficiaire non PPE&lt; 12 moisComplet Ã  jourFrance [FR]4722Aucune occurence (12 mois glissants)VADCB/Visa MastercardUniquee-paiement avec 3D SecureFrance [FR]</v>
      </c>
    </row>
    <row r="37" spans="1:31" x14ac:dyDescent="0.35">
      <c r="A37" t="s">
        <v>38</v>
      </c>
      <c r="B37" t="s">
        <v>41</v>
      </c>
      <c r="C37" t="s">
        <v>16</v>
      </c>
      <c r="D37" t="s">
        <v>19</v>
      </c>
      <c r="E37" t="s">
        <v>17</v>
      </c>
      <c r="F37" t="s">
        <v>18</v>
      </c>
      <c r="G37" t="s">
        <v>11</v>
      </c>
      <c r="H37" s="4">
        <v>5912</v>
      </c>
      <c r="I37" t="s">
        <v>24</v>
      </c>
      <c r="J37" t="s">
        <v>45</v>
      </c>
      <c r="K37" t="s">
        <v>20</v>
      </c>
      <c r="L37" t="s">
        <v>22</v>
      </c>
      <c r="M37" t="s">
        <v>23</v>
      </c>
      <c r="N37" t="s">
        <v>11</v>
      </c>
      <c r="O37" t="s">
        <v>150</v>
      </c>
      <c r="P37">
        <v>472550</v>
      </c>
      <c r="Q37">
        <v>82311543100012</v>
      </c>
      <c r="R37" s="4">
        <v>47</v>
      </c>
      <c r="S37" s="1">
        <v>45713.767361111109</v>
      </c>
      <c r="T37" s="35" t="s">
        <v>151</v>
      </c>
      <c r="U37" t="s">
        <v>42</v>
      </c>
      <c r="V37" s="35" t="s">
        <v>152</v>
      </c>
      <c r="W37" t="s">
        <v>14</v>
      </c>
      <c r="X37" t="s">
        <v>44</v>
      </c>
      <c r="Y37" t="str">
        <f t="shared" si="0"/>
        <v>Domestique</v>
      </c>
      <c r="Z37" s="5">
        <v>0.9</v>
      </c>
      <c r="AA37" s="5" t="s">
        <v>1268</v>
      </c>
      <c r="AB37" s="5" t="s">
        <v>1269</v>
      </c>
      <c r="AC37" s="5" t="s">
        <v>1270</v>
      </c>
      <c r="AD37">
        <f t="shared" si="1"/>
        <v>97</v>
      </c>
      <c r="AE37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38" spans="1:31" x14ac:dyDescent="0.35">
      <c r="A38" t="s">
        <v>6</v>
      </c>
      <c r="B38" t="s">
        <v>10</v>
      </c>
      <c r="C38" t="s">
        <v>16</v>
      </c>
      <c r="D38" t="s">
        <v>19</v>
      </c>
      <c r="E38" t="s">
        <v>17</v>
      </c>
      <c r="F38" t="s">
        <v>18</v>
      </c>
      <c r="G38" t="s">
        <v>11</v>
      </c>
      <c r="H38" s="4">
        <v>5712</v>
      </c>
      <c r="I38" t="s">
        <v>24</v>
      </c>
      <c r="J38" t="s">
        <v>37</v>
      </c>
      <c r="K38" t="s">
        <v>20</v>
      </c>
      <c r="L38" t="s">
        <v>22</v>
      </c>
      <c r="M38" t="s">
        <v>23</v>
      </c>
      <c r="N38" t="s">
        <v>11</v>
      </c>
      <c r="O38" t="s">
        <v>153</v>
      </c>
      <c r="P38">
        <v>472435</v>
      </c>
      <c r="Q38">
        <v>85279861000022</v>
      </c>
      <c r="R38" s="4" t="s">
        <v>52</v>
      </c>
      <c r="S38" s="1">
        <v>45713.706250000003</v>
      </c>
      <c r="T38" t="s">
        <v>154</v>
      </c>
      <c r="U38" t="s">
        <v>35</v>
      </c>
      <c r="V38" s="54" t="s">
        <v>155</v>
      </c>
      <c r="W38" t="s">
        <v>14</v>
      </c>
      <c r="X38" t="s">
        <v>15</v>
      </c>
      <c r="Y38" t="str">
        <f t="shared" si="0"/>
        <v>Domestique</v>
      </c>
      <c r="Z38" s="5">
        <v>0.85</v>
      </c>
      <c r="AA38" s="5" t="s">
        <v>1268</v>
      </c>
      <c r="AB38" s="5" t="s">
        <v>1269</v>
      </c>
      <c r="AC38" s="5" t="s">
        <v>1270</v>
      </c>
      <c r="AD38">
        <f t="shared" si="1"/>
        <v>36</v>
      </c>
      <c r="AE38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39" spans="1:31" x14ac:dyDescent="0.35">
      <c r="A39" t="s">
        <v>6</v>
      </c>
      <c r="B39" t="s">
        <v>10</v>
      </c>
      <c r="C39" t="s">
        <v>16</v>
      </c>
      <c r="D39" t="s">
        <v>19</v>
      </c>
      <c r="E39" t="s">
        <v>17</v>
      </c>
      <c r="F39" t="s">
        <v>18</v>
      </c>
      <c r="G39" t="s">
        <v>11</v>
      </c>
      <c r="H39" s="4">
        <v>5712</v>
      </c>
      <c r="I39" t="s">
        <v>24</v>
      </c>
      <c r="J39" t="s">
        <v>37</v>
      </c>
      <c r="K39" t="s">
        <v>20</v>
      </c>
      <c r="L39" t="s">
        <v>22</v>
      </c>
      <c r="M39" t="s">
        <v>23</v>
      </c>
      <c r="N39" t="s">
        <v>11</v>
      </c>
      <c r="O39" t="s">
        <v>156</v>
      </c>
      <c r="P39">
        <v>472427</v>
      </c>
      <c r="Q39">
        <v>53332485100013</v>
      </c>
      <c r="R39" s="4" t="s">
        <v>52</v>
      </c>
      <c r="S39" s="1">
        <v>45713.697916666664</v>
      </c>
      <c r="T39" t="s">
        <v>157</v>
      </c>
      <c r="U39" t="s">
        <v>158</v>
      </c>
      <c r="V39" s="54" t="s">
        <v>159</v>
      </c>
      <c r="W39" t="s">
        <v>14</v>
      </c>
      <c r="X39" t="s">
        <v>15</v>
      </c>
      <c r="Y39" t="str">
        <f t="shared" si="0"/>
        <v>Domestique</v>
      </c>
      <c r="Z39" s="5">
        <v>0.85</v>
      </c>
      <c r="AA39" s="5" t="s">
        <v>1268</v>
      </c>
      <c r="AB39" s="5" t="s">
        <v>1269</v>
      </c>
      <c r="AC39" s="5" t="s">
        <v>1270</v>
      </c>
      <c r="AD39">
        <f t="shared" si="1"/>
        <v>36</v>
      </c>
      <c r="AE39" t="str">
        <f t="shared" si="2"/>
        <v>En face-Ã -faceSociÃ©tÃ© ou assimilÃ©eBÃ©nÃ©ficiaire non PPE&lt; 12 moisComplet Ã  jourFrance [FR]5712Aucune occurence (12 mois glissants)VADCB/Visa MastercardUniquee-paiement avec 3D SecureFrance [FR]</v>
      </c>
    </row>
    <row r="40" spans="1:31" x14ac:dyDescent="0.35">
      <c r="A40" t="s">
        <v>6</v>
      </c>
      <c r="B40" t="s">
        <v>10</v>
      </c>
      <c r="C40" t="s">
        <v>16</v>
      </c>
      <c r="D40" t="s">
        <v>19</v>
      </c>
      <c r="E40" t="s">
        <v>17</v>
      </c>
      <c r="F40" t="s">
        <v>18</v>
      </c>
      <c r="G40" t="s">
        <v>11</v>
      </c>
      <c r="H40" s="4">
        <v>5935</v>
      </c>
      <c r="I40" t="s">
        <v>24</v>
      </c>
      <c r="J40" t="s">
        <v>37</v>
      </c>
      <c r="K40" t="s">
        <v>20</v>
      </c>
      <c r="L40" t="s">
        <v>22</v>
      </c>
      <c r="M40" t="s">
        <v>23</v>
      </c>
      <c r="N40" t="s">
        <v>11</v>
      </c>
      <c r="O40" t="s">
        <v>160</v>
      </c>
      <c r="P40">
        <v>471455</v>
      </c>
      <c r="Q40">
        <v>58209337300063</v>
      </c>
      <c r="R40" s="4" t="s">
        <v>47</v>
      </c>
      <c r="S40" s="1">
        <v>45709.695833333331</v>
      </c>
      <c r="T40" t="s">
        <v>161</v>
      </c>
      <c r="U40" t="s">
        <v>49</v>
      </c>
      <c r="V40" t="s">
        <v>162</v>
      </c>
      <c r="W40" t="s">
        <v>14</v>
      </c>
      <c r="X40" t="s">
        <v>15</v>
      </c>
      <c r="Y40" t="str">
        <f t="shared" si="0"/>
        <v>Domestique</v>
      </c>
      <c r="Z40"/>
      <c r="AA40"/>
      <c r="AB40"/>
      <c r="AC40"/>
      <c r="AD40">
        <f t="shared" si="1"/>
        <v>1</v>
      </c>
      <c r="AE40" t="str">
        <f t="shared" si="2"/>
        <v>En face-Ã -faceSociÃ©tÃ© ou assimilÃ©eBÃ©nÃ©ficiaire non PPE&lt; 12 moisComplet Ã  jourFrance [FR]5935Aucune occurence (12 mois glissants)VADCB/Visa MastercardUniquee-paiement avec 3D SecureFrance [FR]</v>
      </c>
    </row>
    <row r="41" spans="1:31" x14ac:dyDescent="0.35">
      <c r="A41" t="s">
        <v>38</v>
      </c>
      <c r="B41" t="s">
        <v>41</v>
      </c>
      <c r="C41" t="s">
        <v>16</v>
      </c>
      <c r="D41" t="s">
        <v>19</v>
      </c>
      <c r="E41" t="s">
        <v>17</v>
      </c>
      <c r="F41" t="s">
        <v>18</v>
      </c>
      <c r="G41" t="s">
        <v>11</v>
      </c>
      <c r="H41" s="4">
        <v>5912</v>
      </c>
      <c r="I41" t="s">
        <v>24</v>
      </c>
      <c r="J41" t="s">
        <v>45</v>
      </c>
      <c r="K41" t="s">
        <v>20</v>
      </c>
      <c r="L41" t="s">
        <v>22</v>
      </c>
      <c r="M41" t="s">
        <v>23</v>
      </c>
      <c r="N41" t="s">
        <v>11</v>
      </c>
      <c r="O41" t="s">
        <v>163</v>
      </c>
      <c r="P41">
        <v>471226</v>
      </c>
      <c r="Q41">
        <v>85271475700014</v>
      </c>
      <c r="R41" s="4">
        <v>47</v>
      </c>
      <c r="S41" s="1">
        <v>45708.703472222223</v>
      </c>
      <c r="T41" s="35" t="s">
        <v>164</v>
      </c>
      <c r="U41" t="s">
        <v>42</v>
      </c>
      <c r="V41" s="35" t="s">
        <v>165</v>
      </c>
      <c r="W41" t="s">
        <v>14</v>
      </c>
      <c r="X41" t="s">
        <v>44</v>
      </c>
      <c r="Y41" t="str">
        <f t="shared" si="0"/>
        <v>Domestique</v>
      </c>
      <c r="Z41" s="5">
        <v>0.9</v>
      </c>
      <c r="AA41" s="5" t="s">
        <v>1268</v>
      </c>
      <c r="AB41" s="5" t="s">
        <v>1269</v>
      </c>
      <c r="AC41" s="5" t="s">
        <v>1270</v>
      </c>
      <c r="AD41">
        <f t="shared" si="1"/>
        <v>97</v>
      </c>
      <c r="AE41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2" spans="1:31" x14ac:dyDescent="0.35">
      <c r="A42" t="s">
        <v>6</v>
      </c>
      <c r="B42" t="s">
        <v>10</v>
      </c>
      <c r="C42" t="s">
        <v>16</v>
      </c>
      <c r="D42" t="s">
        <v>19</v>
      </c>
      <c r="E42" t="s">
        <v>17</v>
      </c>
      <c r="F42" t="s">
        <v>18</v>
      </c>
      <c r="G42" t="s">
        <v>11</v>
      </c>
      <c r="H42" s="4">
        <v>5712</v>
      </c>
      <c r="I42" t="s">
        <v>24</v>
      </c>
      <c r="J42" t="s">
        <v>45</v>
      </c>
      <c r="K42" t="s">
        <v>20</v>
      </c>
      <c r="L42" t="s">
        <v>22</v>
      </c>
      <c r="M42" t="s">
        <v>23</v>
      </c>
      <c r="N42" t="s">
        <v>11</v>
      </c>
      <c r="O42" t="s">
        <v>166</v>
      </c>
      <c r="P42">
        <v>468238</v>
      </c>
      <c r="Q42">
        <v>44455653400014</v>
      </c>
      <c r="R42" s="4" t="s">
        <v>52</v>
      </c>
      <c r="S42" s="1">
        <v>45699.445833333331</v>
      </c>
      <c r="T42" t="s">
        <v>167</v>
      </c>
      <c r="U42" t="s">
        <v>79</v>
      </c>
      <c r="V42" s="54" t="s">
        <v>168</v>
      </c>
      <c r="W42" t="s">
        <v>14</v>
      </c>
      <c r="X42" t="s">
        <v>169</v>
      </c>
      <c r="Y42" t="str">
        <f t="shared" si="0"/>
        <v>Domestique</v>
      </c>
      <c r="Z42" s="5">
        <v>0.75</v>
      </c>
      <c r="AA42" s="5" t="s">
        <v>1268</v>
      </c>
      <c r="AB42" s="5" t="s">
        <v>1269</v>
      </c>
      <c r="AC42" s="5" t="s">
        <v>1270</v>
      </c>
      <c r="AD42">
        <f t="shared" si="1"/>
        <v>4</v>
      </c>
      <c r="AE42" t="str">
        <f t="shared" si="2"/>
        <v>En face-Ã -faceSociÃ©tÃ© ou assimilÃ©eBÃ©nÃ©ficiaire non PPE&lt; 12 moisComplet Ã  jourFrance [FR]5712Aucune occurence (12 mois glissants)ProximitÃ©CB/Visa MastercardUniquee-paiement avec 3D SecureFrance [FR]</v>
      </c>
    </row>
    <row r="43" spans="1:31" x14ac:dyDescent="0.35">
      <c r="A43" t="s">
        <v>38</v>
      </c>
      <c r="B43" t="s">
        <v>41</v>
      </c>
      <c r="C43" t="s">
        <v>16</v>
      </c>
      <c r="D43" t="s">
        <v>19</v>
      </c>
      <c r="E43" t="s">
        <v>17</v>
      </c>
      <c r="F43" t="s">
        <v>18</v>
      </c>
      <c r="G43" t="s">
        <v>11</v>
      </c>
      <c r="H43" s="4">
        <v>5912</v>
      </c>
      <c r="I43" t="s">
        <v>24</v>
      </c>
      <c r="J43" t="s">
        <v>45</v>
      </c>
      <c r="K43" t="s">
        <v>20</v>
      </c>
      <c r="L43" t="s">
        <v>22</v>
      </c>
      <c r="M43" t="s">
        <v>23</v>
      </c>
      <c r="N43" t="s">
        <v>11</v>
      </c>
      <c r="O43" t="s">
        <v>170</v>
      </c>
      <c r="P43">
        <v>467688</v>
      </c>
      <c r="Q43">
        <v>81418124400017</v>
      </c>
      <c r="R43" s="4">
        <v>47</v>
      </c>
      <c r="S43" s="1">
        <v>45698.42083333333</v>
      </c>
      <c r="T43" s="35" t="s">
        <v>171</v>
      </c>
      <c r="U43" t="s">
        <v>42</v>
      </c>
      <c r="V43" s="35" t="s">
        <v>172</v>
      </c>
      <c r="W43" t="s">
        <v>14</v>
      </c>
      <c r="X43" t="s">
        <v>44</v>
      </c>
      <c r="Y43" t="str">
        <f t="shared" si="0"/>
        <v>Domestique</v>
      </c>
      <c r="Z43" s="5">
        <v>0.9</v>
      </c>
      <c r="AA43" s="5" t="s">
        <v>1268</v>
      </c>
      <c r="AB43" s="5" t="s">
        <v>1269</v>
      </c>
      <c r="AC43" s="5" t="s">
        <v>1270</v>
      </c>
      <c r="AD43">
        <f t="shared" si="1"/>
        <v>97</v>
      </c>
      <c r="AE43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4" spans="1:31" x14ac:dyDescent="0.35">
      <c r="A44" t="s">
        <v>38</v>
      </c>
      <c r="B44" t="s">
        <v>41</v>
      </c>
      <c r="C44" t="s">
        <v>16</v>
      </c>
      <c r="D44" t="s">
        <v>19</v>
      </c>
      <c r="E44" t="s">
        <v>17</v>
      </c>
      <c r="F44" t="s">
        <v>18</v>
      </c>
      <c r="G44" t="s">
        <v>11</v>
      </c>
      <c r="H44" s="4">
        <v>5912</v>
      </c>
      <c r="I44" t="s">
        <v>24</v>
      </c>
      <c r="J44" t="s">
        <v>45</v>
      </c>
      <c r="K44" t="s">
        <v>20</v>
      </c>
      <c r="L44" t="s">
        <v>22</v>
      </c>
      <c r="M44" t="s">
        <v>23</v>
      </c>
      <c r="N44" t="s">
        <v>11</v>
      </c>
      <c r="O44" t="s">
        <v>173</v>
      </c>
      <c r="P44">
        <v>465788</v>
      </c>
      <c r="Q44">
        <v>37883767800028</v>
      </c>
      <c r="R44" s="4">
        <v>47</v>
      </c>
      <c r="S44" s="1">
        <v>45692.580555555556</v>
      </c>
      <c r="T44" s="35" t="s">
        <v>174</v>
      </c>
      <c r="U44" t="s">
        <v>42</v>
      </c>
      <c r="V44" s="35" t="s">
        <v>175</v>
      </c>
      <c r="W44" t="s">
        <v>14</v>
      </c>
      <c r="X44" t="s">
        <v>44</v>
      </c>
      <c r="Y44" t="str">
        <f t="shared" si="0"/>
        <v>Domestique</v>
      </c>
      <c r="Z44" s="5">
        <v>0.9</v>
      </c>
      <c r="AA44" s="5" t="s">
        <v>1268</v>
      </c>
      <c r="AB44" s="5" t="s">
        <v>1269</v>
      </c>
      <c r="AC44" s="5" t="s">
        <v>1270</v>
      </c>
      <c r="AD44">
        <f t="shared" si="1"/>
        <v>97</v>
      </c>
      <c r="AE44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5" spans="1:31" x14ac:dyDescent="0.35">
      <c r="A45" t="s">
        <v>38</v>
      </c>
      <c r="B45" t="s">
        <v>41</v>
      </c>
      <c r="C45" t="s">
        <v>16</v>
      </c>
      <c r="D45" t="s">
        <v>19</v>
      </c>
      <c r="E45" t="s">
        <v>17</v>
      </c>
      <c r="F45" t="s">
        <v>18</v>
      </c>
      <c r="G45" t="s">
        <v>11</v>
      </c>
      <c r="H45" s="4">
        <v>5912</v>
      </c>
      <c r="I45" t="s">
        <v>24</v>
      </c>
      <c r="J45" t="s">
        <v>45</v>
      </c>
      <c r="K45" t="s">
        <v>20</v>
      </c>
      <c r="L45" t="s">
        <v>22</v>
      </c>
      <c r="M45" t="s">
        <v>23</v>
      </c>
      <c r="N45" t="s">
        <v>11</v>
      </c>
      <c r="O45" t="s">
        <v>176</v>
      </c>
      <c r="P45">
        <v>464424</v>
      </c>
      <c r="Q45">
        <v>80353369400011</v>
      </c>
      <c r="R45" s="4">
        <v>47</v>
      </c>
      <c r="S45" s="1">
        <v>45687.537499999999</v>
      </c>
      <c r="T45" s="35" t="s">
        <v>177</v>
      </c>
      <c r="U45" t="s">
        <v>42</v>
      </c>
      <c r="V45" s="35" t="s">
        <v>178</v>
      </c>
      <c r="W45" t="s">
        <v>14</v>
      </c>
      <c r="X45" t="s">
        <v>44</v>
      </c>
      <c r="Y45" t="str">
        <f t="shared" si="0"/>
        <v>Domestique</v>
      </c>
      <c r="Z45" s="5">
        <v>0.9</v>
      </c>
      <c r="AA45" s="5" t="s">
        <v>1268</v>
      </c>
      <c r="AB45" s="5" t="s">
        <v>1269</v>
      </c>
      <c r="AC45" s="5" t="s">
        <v>1270</v>
      </c>
      <c r="AD45">
        <f t="shared" si="1"/>
        <v>97</v>
      </c>
      <c r="AE45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6" spans="1:31" x14ac:dyDescent="0.35">
      <c r="A46" t="s">
        <v>38</v>
      </c>
      <c r="B46" t="s">
        <v>41</v>
      </c>
      <c r="C46" t="s">
        <v>16</v>
      </c>
      <c r="D46" t="s">
        <v>19</v>
      </c>
      <c r="E46" t="s">
        <v>17</v>
      </c>
      <c r="F46" t="s">
        <v>18</v>
      </c>
      <c r="G46" t="s">
        <v>11</v>
      </c>
      <c r="H46" s="4">
        <v>5912</v>
      </c>
      <c r="I46" t="s">
        <v>24</v>
      </c>
      <c r="J46" t="s">
        <v>45</v>
      </c>
      <c r="K46" t="s">
        <v>20</v>
      </c>
      <c r="L46" t="s">
        <v>22</v>
      </c>
      <c r="M46" t="s">
        <v>23</v>
      </c>
      <c r="N46" t="s">
        <v>11</v>
      </c>
      <c r="O46" t="s">
        <v>179</v>
      </c>
      <c r="P46">
        <v>464011</v>
      </c>
      <c r="Q46">
        <v>41337454700029</v>
      </c>
      <c r="R46" s="4">
        <v>47</v>
      </c>
      <c r="S46" s="1">
        <v>45686.762499999997</v>
      </c>
      <c r="T46" s="35" t="s">
        <v>180</v>
      </c>
      <c r="U46" t="s">
        <v>42</v>
      </c>
      <c r="V46" s="35" t="s">
        <v>181</v>
      </c>
      <c r="W46" t="s">
        <v>14</v>
      </c>
      <c r="X46" t="s">
        <v>44</v>
      </c>
      <c r="Y46" t="str">
        <f t="shared" si="0"/>
        <v>Domestique</v>
      </c>
      <c r="Z46" s="5">
        <v>0.9</v>
      </c>
      <c r="AA46" s="5" t="s">
        <v>1268</v>
      </c>
      <c r="AB46" s="5" t="s">
        <v>1269</v>
      </c>
      <c r="AC46" s="5" t="s">
        <v>1270</v>
      </c>
      <c r="AD46">
        <f t="shared" si="1"/>
        <v>97</v>
      </c>
      <c r="AE46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7" spans="1:31" x14ac:dyDescent="0.35">
      <c r="A47" t="s">
        <v>38</v>
      </c>
      <c r="B47" t="s">
        <v>41</v>
      </c>
      <c r="C47" t="s">
        <v>16</v>
      </c>
      <c r="D47" t="s">
        <v>19</v>
      </c>
      <c r="E47" t="s">
        <v>17</v>
      </c>
      <c r="F47" t="s">
        <v>18</v>
      </c>
      <c r="G47" t="s">
        <v>11</v>
      </c>
      <c r="H47" s="4">
        <v>5912</v>
      </c>
      <c r="I47" t="s">
        <v>24</v>
      </c>
      <c r="J47" t="s">
        <v>45</v>
      </c>
      <c r="K47" t="s">
        <v>20</v>
      </c>
      <c r="L47" t="s">
        <v>22</v>
      </c>
      <c r="M47" t="s">
        <v>23</v>
      </c>
      <c r="N47" t="s">
        <v>11</v>
      </c>
      <c r="O47" t="s">
        <v>182</v>
      </c>
      <c r="P47">
        <v>464064</v>
      </c>
      <c r="Q47">
        <v>48406944800013</v>
      </c>
      <c r="R47" s="4">
        <v>47</v>
      </c>
      <c r="S47" s="1">
        <v>45686.618055555555</v>
      </c>
      <c r="T47" s="35" t="s">
        <v>183</v>
      </c>
      <c r="U47" t="s">
        <v>42</v>
      </c>
      <c r="V47" s="35" t="s">
        <v>184</v>
      </c>
      <c r="W47" t="s">
        <v>14</v>
      </c>
      <c r="X47" t="s">
        <v>44</v>
      </c>
      <c r="Y47" t="str">
        <f t="shared" si="0"/>
        <v>Domestique</v>
      </c>
      <c r="Z47" s="5">
        <v>0.9</v>
      </c>
      <c r="AA47" s="5" t="s">
        <v>1268</v>
      </c>
      <c r="AB47" s="5" t="s">
        <v>1269</v>
      </c>
      <c r="AC47" s="5" t="s">
        <v>1270</v>
      </c>
      <c r="AD47">
        <f t="shared" si="1"/>
        <v>97</v>
      </c>
      <c r="AE47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8" spans="1:31" x14ac:dyDescent="0.35">
      <c r="A48" t="s">
        <v>38</v>
      </c>
      <c r="B48" t="s">
        <v>41</v>
      </c>
      <c r="C48" t="s">
        <v>16</v>
      </c>
      <c r="D48" t="s">
        <v>19</v>
      </c>
      <c r="E48" t="s">
        <v>17</v>
      </c>
      <c r="F48" t="s">
        <v>18</v>
      </c>
      <c r="G48" t="s">
        <v>11</v>
      </c>
      <c r="H48" s="4">
        <v>5912</v>
      </c>
      <c r="I48" t="s">
        <v>24</v>
      </c>
      <c r="J48" t="s">
        <v>45</v>
      </c>
      <c r="K48" t="s">
        <v>20</v>
      </c>
      <c r="L48" t="s">
        <v>22</v>
      </c>
      <c r="M48" t="s">
        <v>23</v>
      </c>
      <c r="N48" t="s">
        <v>11</v>
      </c>
      <c r="O48" t="s">
        <v>185</v>
      </c>
      <c r="P48">
        <v>463321</v>
      </c>
      <c r="Q48">
        <v>92485946500024</v>
      </c>
      <c r="R48" s="4">
        <v>66</v>
      </c>
      <c r="S48" s="1">
        <v>45685.400694444441</v>
      </c>
      <c r="T48" s="35" t="s">
        <v>186</v>
      </c>
      <c r="U48" t="s">
        <v>42</v>
      </c>
      <c r="V48" s="35" t="s">
        <v>187</v>
      </c>
      <c r="W48" t="s">
        <v>14</v>
      </c>
      <c r="X48" t="s">
        <v>44</v>
      </c>
      <c r="Y48" t="str">
        <f t="shared" si="0"/>
        <v>Domestique</v>
      </c>
      <c r="Z48" s="5">
        <v>0.9</v>
      </c>
      <c r="AA48" s="5" t="s">
        <v>1268</v>
      </c>
      <c r="AB48" s="5" t="s">
        <v>1269</v>
      </c>
      <c r="AC48" s="5" t="s">
        <v>1270</v>
      </c>
      <c r="AD48">
        <f t="shared" si="1"/>
        <v>97</v>
      </c>
      <c r="AE48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49" spans="1:31" x14ac:dyDescent="0.35">
      <c r="A49" t="s">
        <v>38</v>
      </c>
      <c r="B49" t="s">
        <v>41</v>
      </c>
      <c r="C49" t="s">
        <v>16</v>
      </c>
      <c r="D49" t="s">
        <v>19</v>
      </c>
      <c r="E49" t="s">
        <v>17</v>
      </c>
      <c r="F49" t="s">
        <v>18</v>
      </c>
      <c r="G49" t="s">
        <v>11</v>
      </c>
      <c r="H49" s="4">
        <v>5912</v>
      </c>
      <c r="I49" t="s">
        <v>24</v>
      </c>
      <c r="J49" t="s">
        <v>45</v>
      </c>
      <c r="K49" t="s">
        <v>20</v>
      </c>
      <c r="L49" t="s">
        <v>22</v>
      </c>
      <c r="M49" t="s">
        <v>23</v>
      </c>
      <c r="N49" t="s">
        <v>11</v>
      </c>
      <c r="O49" t="s">
        <v>188</v>
      </c>
      <c r="P49">
        <v>461016</v>
      </c>
      <c r="Q49">
        <v>49988115900028</v>
      </c>
      <c r="R49" s="4">
        <v>47</v>
      </c>
      <c r="S49" s="1">
        <v>45679.470833333333</v>
      </c>
      <c r="T49" s="35" t="s">
        <v>189</v>
      </c>
      <c r="U49" t="s">
        <v>42</v>
      </c>
      <c r="V49" s="35" t="s">
        <v>190</v>
      </c>
      <c r="W49" t="s">
        <v>14</v>
      </c>
      <c r="X49" t="s">
        <v>44</v>
      </c>
      <c r="Y49" t="str">
        <f t="shared" si="0"/>
        <v>Domestique</v>
      </c>
      <c r="Z49" s="5">
        <v>0.9</v>
      </c>
      <c r="AA49" s="5" t="s">
        <v>1268</v>
      </c>
      <c r="AB49" s="5" t="s">
        <v>1269</v>
      </c>
      <c r="AC49" s="5" t="s">
        <v>1270</v>
      </c>
      <c r="AD49">
        <f t="shared" si="1"/>
        <v>97</v>
      </c>
      <c r="AE49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0" spans="1:31" x14ac:dyDescent="0.35">
      <c r="A50" t="s">
        <v>38</v>
      </c>
      <c r="B50" t="s">
        <v>41</v>
      </c>
      <c r="C50" t="s">
        <v>16</v>
      </c>
      <c r="D50" t="s">
        <v>19</v>
      </c>
      <c r="E50" t="s">
        <v>17</v>
      </c>
      <c r="F50" t="s">
        <v>18</v>
      </c>
      <c r="G50" t="s">
        <v>11</v>
      </c>
      <c r="H50" s="4">
        <v>5912</v>
      </c>
      <c r="I50" t="s">
        <v>24</v>
      </c>
      <c r="J50" t="s">
        <v>45</v>
      </c>
      <c r="K50" t="s">
        <v>20</v>
      </c>
      <c r="L50" t="s">
        <v>22</v>
      </c>
      <c r="M50" t="s">
        <v>23</v>
      </c>
      <c r="N50" t="s">
        <v>11</v>
      </c>
      <c r="O50" t="s">
        <v>191</v>
      </c>
      <c r="P50">
        <v>460647</v>
      </c>
      <c r="Q50">
        <v>52011323400022</v>
      </c>
      <c r="R50" s="4">
        <v>47</v>
      </c>
      <c r="S50" s="1">
        <v>45678.736111111109</v>
      </c>
      <c r="T50" s="35" t="s">
        <v>192</v>
      </c>
      <c r="U50" t="s">
        <v>42</v>
      </c>
      <c r="V50" s="35" t="s">
        <v>193</v>
      </c>
      <c r="W50" t="s">
        <v>14</v>
      </c>
      <c r="X50" t="s">
        <v>44</v>
      </c>
      <c r="Y50" t="str">
        <f t="shared" si="0"/>
        <v>Domestique</v>
      </c>
      <c r="Z50" s="5">
        <v>0.9</v>
      </c>
      <c r="AA50" s="5" t="s">
        <v>1268</v>
      </c>
      <c r="AB50" s="5" t="s">
        <v>1269</v>
      </c>
      <c r="AC50" s="5" t="s">
        <v>1270</v>
      </c>
      <c r="AD50">
        <f t="shared" si="1"/>
        <v>97</v>
      </c>
      <c r="AE50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1" spans="1:31" x14ac:dyDescent="0.35">
      <c r="A51" t="s">
        <v>38</v>
      </c>
      <c r="B51" t="s">
        <v>41</v>
      </c>
      <c r="C51" t="s">
        <v>16</v>
      </c>
      <c r="D51" t="s">
        <v>19</v>
      </c>
      <c r="E51" t="s">
        <v>17</v>
      </c>
      <c r="F51" t="s">
        <v>18</v>
      </c>
      <c r="G51" t="s">
        <v>11</v>
      </c>
      <c r="H51" s="4">
        <v>5912</v>
      </c>
      <c r="I51" t="s">
        <v>24</v>
      </c>
      <c r="J51" t="s">
        <v>45</v>
      </c>
      <c r="K51" t="s">
        <v>20</v>
      </c>
      <c r="L51" t="s">
        <v>22</v>
      </c>
      <c r="M51" t="s">
        <v>23</v>
      </c>
      <c r="N51" t="s">
        <v>11</v>
      </c>
      <c r="O51" t="s">
        <v>194</v>
      </c>
      <c r="P51">
        <v>460346</v>
      </c>
      <c r="Q51">
        <v>89414949100017</v>
      </c>
      <c r="R51" s="4">
        <v>47</v>
      </c>
      <c r="S51" s="1">
        <v>45678.398611111108</v>
      </c>
      <c r="T51" s="35" t="s">
        <v>195</v>
      </c>
      <c r="U51" t="s">
        <v>42</v>
      </c>
      <c r="V51" s="35" t="s">
        <v>196</v>
      </c>
      <c r="W51" t="s">
        <v>14</v>
      </c>
      <c r="X51" t="s">
        <v>44</v>
      </c>
      <c r="Y51" t="str">
        <f t="shared" si="0"/>
        <v>Domestique</v>
      </c>
      <c r="Z51" s="5">
        <v>0.9</v>
      </c>
      <c r="AA51" s="5" t="s">
        <v>1268</v>
      </c>
      <c r="AB51" s="5" t="s">
        <v>1269</v>
      </c>
      <c r="AC51" s="5" t="s">
        <v>1270</v>
      </c>
      <c r="AD51">
        <f t="shared" si="1"/>
        <v>97</v>
      </c>
      <c r="AE51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2" spans="1:31" x14ac:dyDescent="0.35">
      <c r="A52" t="s">
        <v>38</v>
      </c>
      <c r="B52" t="s">
        <v>41</v>
      </c>
      <c r="C52" t="s">
        <v>16</v>
      </c>
      <c r="D52" t="s">
        <v>19</v>
      </c>
      <c r="E52" t="s">
        <v>17</v>
      </c>
      <c r="F52" t="s">
        <v>18</v>
      </c>
      <c r="G52" t="s">
        <v>11</v>
      </c>
      <c r="H52" s="4">
        <v>5912</v>
      </c>
      <c r="I52" t="s">
        <v>24</v>
      </c>
      <c r="J52" t="s">
        <v>45</v>
      </c>
      <c r="K52" t="s">
        <v>20</v>
      </c>
      <c r="L52" t="s">
        <v>22</v>
      </c>
      <c r="M52" t="s">
        <v>23</v>
      </c>
      <c r="N52" t="s">
        <v>11</v>
      </c>
      <c r="O52" t="s">
        <v>197</v>
      </c>
      <c r="P52">
        <v>458879</v>
      </c>
      <c r="Q52">
        <v>52299202300013</v>
      </c>
      <c r="R52" s="4">
        <v>47</v>
      </c>
      <c r="S52" s="1">
        <v>45674.416666666664</v>
      </c>
      <c r="T52" s="35" t="s">
        <v>198</v>
      </c>
      <c r="U52" t="s">
        <v>42</v>
      </c>
      <c r="V52" s="35" t="s">
        <v>199</v>
      </c>
      <c r="W52" t="s">
        <v>14</v>
      </c>
      <c r="X52" t="s">
        <v>44</v>
      </c>
      <c r="Y52" t="str">
        <f t="shared" si="0"/>
        <v>Domestique</v>
      </c>
      <c r="Z52" s="5">
        <v>0.9</v>
      </c>
      <c r="AA52" s="5" t="s">
        <v>1268</v>
      </c>
      <c r="AB52" s="5" t="s">
        <v>1269</v>
      </c>
      <c r="AC52" s="5" t="s">
        <v>1270</v>
      </c>
      <c r="AD52">
        <f t="shared" si="1"/>
        <v>97</v>
      </c>
      <c r="AE52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3" spans="1:31" x14ac:dyDescent="0.35">
      <c r="A53" t="s">
        <v>38</v>
      </c>
      <c r="B53" t="s">
        <v>41</v>
      </c>
      <c r="C53" t="s">
        <v>16</v>
      </c>
      <c r="D53" t="s">
        <v>19</v>
      </c>
      <c r="E53" t="s">
        <v>17</v>
      </c>
      <c r="F53" t="s">
        <v>18</v>
      </c>
      <c r="G53" t="s">
        <v>11</v>
      </c>
      <c r="H53" s="4">
        <v>5912</v>
      </c>
      <c r="I53" t="s">
        <v>24</v>
      </c>
      <c r="J53" t="s">
        <v>45</v>
      </c>
      <c r="K53" t="s">
        <v>20</v>
      </c>
      <c r="L53" t="s">
        <v>22</v>
      </c>
      <c r="M53" t="s">
        <v>23</v>
      </c>
      <c r="N53" t="s">
        <v>11</v>
      </c>
      <c r="O53" t="s">
        <v>200</v>
      </c>
      <c r="P53">
        <v>457434</v>
      </c>
      <c r="Q53">
        <v>93946307100018</v>
      </c>
      <c r="R53" s="4">
        <v>86</v>
      </c>
      <c r="S53" s="1">
        <v>45671.670138888891</v>
      </c>
      <c r="T53" s="35" t="s">
        <v>201</v>
      </c>
      <c r="U53" t="s">
        <v>42</v>
      </c>
      <c r="V53" s="35" t="s">
        <v>202</v>
      </c>
      <c r="W53" t="s">
        <v>14</v>
      </c>
      <c r="X53" t="s">
        <v>44</v>
      </c>
      <c r="Y53" t="str">
        <f t="shared" si="0"/>
        <v>Domestique</v>
      </c>
      <c r="Z53" s="5">
        <v>0.9</v>
      </c>
      <c r="AA53" s="5" t="s">
        <v>1268</v>
      </c>
      <c r="AB53" s="5" t="s">
        <v>1269</v>
      </c>
      <c r="AC53" s="5" t="s">
        <v>1270</v>
      </c>
      <c r="AD53">
        <f t="shared" si="1"/>
        <v>97</v>
      </c>
      <c r="AE53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4" spans="1:31" x14ac:dyDescent="0.35">
      <c r="A54" t="s">
        <v>38</v>
      </c>
      <c r="B54" t="s">
        <v>41</v>
      </c>
      <c r="C54" t="s">
        <v>16</v>
      </c>
      <c r="D54" t="s">
        <v>19</v>
      </c>
      <c r="E54" t="s">
        <v>17</v>
      </c>
      <c r="F54" t="s">
        <v>18</v>
      </c>
      <c r="G54" t="s">
        <v>11</v>
      </c>
      <c r="H54" s="4">
        <v>5912</v>
      </c>
      <c r="I54" t="s">
        <v>24</v>
      </c>
      <c r="J54" t="s">
        <v>45</v>
      </c>
      <c r="K54" t="s">
        <v>20</v>
      </c>
      <c r="L54" t="s">
        <v>22</v>
      </c>
      <c r="M54" t="s">
        <v>23</v>
      </c>
      <c r="N54" t="s">
        <v>11</v>
      </c>
      <c r="O54" t="s">
        <v>203</v>
      </c>
      <c r="P54">
        <v>457316</v>
      </c>
      <c r="Q54">
        <v>93935913900010</v>
      </c>
      <c r="R54" s="4">
        <v>47</v>
      </c>
      <c r="S54" s="1">
        <v>45671.620138888888</v>
      </c>
      <c r="T54" s="35" t="s">
        <v>204</v>
      </c>
      <c r="U54" t="s">
        <v>42</v>
      </c>
      <c r="V54" s="35" t="s">
        <v>205</v>
      </c>
      <c r="W54" t="s">
        <v>14</v>
      </c>
      <c r="X54" t="s">
        <v>44</v>
      </c>
      <c r="Y54" t="str">
        <f t="shared" si="0"/>
        <v>Domestique</v>
      </c>
      <c r="Z54" s="5">
        <v>0.9</v>
      </c>
      <c r="AA54" s="5" t="s">
        <v>1268</v>
      </c>
      <c r="AB54" s="5" t="s">
        <v>1269</v>
      </c>
      <c r="AC54" s="5" t="s">
        <v>1270</v>
      </c>
      <c r="AD54">
        <f t="shared" si="1"/>
        <v>97</v>
      </c>
      <c r="AE54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5" spans="1:31" x14ac:dyDescent="0.35">
      <c r="A55" t="s">
        <v>38</v>
      </c>
      <c r="B55" t="s">
        <v>41</v>
      </c>
      <c r="C55" t="s">
        <v>16</v>
      </c>
      <c r="D55" t="s">
        <v>19</v>
      </c>
      <c r="E55" t="s">
        <v>17</v>
      </c>
      <c r="F55" t="s">
        <v>18</v>
      </c>
      <c r="G55" t="s">
        <v>11</v>
      </c>
      <c r="H55" s="4">
        <v>5912</v>
      </c>
      <c r="I55" t="s">
        <v>24</v>
      </c>
      <c r="J55" t="s">
        <v>45</v>
      </c>
      <c r="K55" t="s">
        <v>20</v>
      </c>
      <c r="L55" t="s">
        <v>22</v>
      </c>
      <c r="M55" t="s">
        <v>23</v>
      </c>
      <c r="N55" t="s">
        <v>11</v>
      </c>
      <c r="O55" t="s">
        <v>206</v>
      </c>
      <c r="P55">
        <v>457288</v>
      </c>
      <c r="Q55">
        <v>82062919400011</v>
      </c>
      <c r="R55" s="4">
        <v>47</v>
      </c>
      <c r="S55" s="1">
        <v>45671.521527777775</v>
      </c>
      <c r="T55" s="35" t="s">
        <v>207</v>
      </c>
      <c r="U55" t="s">
        <v>42</v>
      </c>
      <c r="V55" s="35" t="s">
        <v>208</v>
      </c>
      <c r="W55" t="s">
        <v>14</v>
      </c>
      <c r="X55" t="s">
        <v>44</v>
      </c>
      <c r="Y55" t="str">
        <f t="shared" si="0"/>
        <v>Domestique</v>
      </c>
      <c r="Z55" s="5">
        <v>0.9</v>
      </c>
      <c r="AA55" s="5" t="s">
        <v>1268</v>
      </c>
      <c r="AB55" s="5" t="s">
        <v>1269</v>
      </c>
      <c r="AC55" s="5" t="s">
        <v>1270</v>
      </c>
      <c r="AD55">
        <f t="shared" si="1"/>
        <v>97</v>
      </c>
      <c r="AE55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6" spans="1:31" x14ac:dyDescent="0.35">
      <c r="A56" t="s">
        <v>38</v>
      </c>
      <c r="B56" t="s">
        <v>41</v>
      </c>
      <c r="C56" t="s">
        <v>16</v>
      </c>
      <c r="D56" t="s">
        <v>19</v>
      </c>
      <c r="E56" t="s">
        <v>17</v>
      </c>
      <c r="F56" t="s">
        <v>18</v>
      </c>
      <c r="G56" t="s">
        <v>11</v>
      </c>
      <c r="H56" s="4">
        <v>5912</v>
      </c>
      <c r="I56" t="s">
        <v>24</v>
      </c>
      <c r="J56" t="s">
        <v>45</v>
      </c>
      <c r="K56" t="s">
        <v>20</v>
      </c>
      <c r="L56" t="s">
        <v>22</v>
      </c>
      <c r="M56" t="s">
        <v>23</v>
      </c>
      <c r="N56" t="s">
        <v>11</v>
      </c>
      <c r="O56" t="s">
        <v>209</v>
      </c>
      <c r="P56">
        <v>455999</v>
      </c>
      <c r="Q56">
        <v>82828060200016</v>
      </c>
      <c r="R56" s="4">
        <v>47</v>
      </c>
      <c r="S56" s="1">
        <v>45667.77847222222</v>
      </c>
      <c r="T56" s="35" t="s">
        <v>210</v>
      </c>
      <c r="U56" t="s">
        <v>42</v>
      </c>
      <c r="V56" s="35" t="s">
        <v>211</v>
      </c>
      <c r="W56" t="s">
        <v>14</v>
      </c>
      <c r="X56" t="s">
        <v>44</v>
      </c>
      <c r="Y56" t="str">
        <f t="shared" si="0"/>
        <v>Domestique</v>
      </c>
      <c r="Z56" s="5">
        <v>0.9</v>
      </c>
      <c r="AA56" s="5" t="s">
        <v>1268</v>
      </c>
      <c r="AB56" s="5" t="s">
        <v>1269</v>
      </c>
      <c r="AC56" s="5" t="s">
        <v>1270</v>
      </c>
      <c r="AD56">
        <f t="shared" si="1"/>
        <v>97</v>
      </c>
      <c r="AE56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7" spans="1:31" x14ac:dyDescent="0.35">
      <c r="A57" t="s">
        <v>38</v>
      </c>
      <c r="B57" t="s">
        <v>41</v>
      </c>
      <c r="C57" t="s">
        <v>16</v>
      </c>
      <c r="D57" t="s">
        <v>19</v>
      </c>
      <c r="E57" t="s">
        <v>17</v>
      </c>
      <c r="F57" t="s">
        <v>18</v>
      </c>
      <c r="G57" t="s">
        <v>11</v>
      </c>
      <c r="H57" s="4">
        <v>5912</v>
      </c>
      <c r="I57" t="s">
        <v>24</v>
      </c>
      <c r="J57" t="s">
        <v>45</v>
      </c>
      <c r="K57" t="s">
        <v>20</v>
      </c>
      <c r="L57" t="s">
        <v>22</v>
      </c>
      <c r="M57" t="s">
        <v>23</v>
      </c>
      <c r="N57" t="s">
        <v>11</v>
      </c>
      <c r="O57" t="s">
        <v>212</v>
      </c>
      <c r="P57">
        <v>455993</v>
      </c>
      <c r="Q57">
        <v>39340837200018</v>
      </c>
      <c r="R57" s="4">
        <v>47</v>
      </c>
      <c r="S57" s="1">
        <v>45667.744444444441</v>
      </c>
      <c r="T57" s="35" t="s">
        <v>213</v>
      </c>
      <c r="U57" t="s">
        <v>42</v>
      </c>
      <c r="V57" s="35" t="s">
        <v>214</v>
      </c>
      <c r="W57" t="s">
        <v>14</v>
      </c>
      <c r="X57" t="s">
        <v>44</v>
      </c>
      <c r="Y57" t="str">
        <f t="shared" si="0"/>
        <v>Domestique</v>
      </c>
      <c r="Z57" s="5">
        <v>0.9</v>
      </c>
      <c r="AA57" s="5" t="s">
        <v>1268</v>
      </c>
      <c r="AB57" s="5" t="s">
        <v>1269</v>
      </c>
      <c r="AC57" s="5" t="s">
        <v>1270</v>
      </c>
      <c r="AD57">
        <f t="shared" si="1"/>
        <v>97</v>
      </c>
      <c r="AE57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8" spans="1:31" x14ac:dyDescent="0.35">
      <c r="A58" t="s">
        <v>38</v>
      </c>
      <c r="B58" t="s">
        <v>41</v>
      </c>
      <c r="C58" t="s">
        <v>16</v>
      </c>
      <c r="D58" t="s">
        <v>19</v>
      </c>
      <c r="E58" t="s">
        <v>17</v>
      </c>
      <c r="F58" t="s">
        <v>18</v>
      </c>
      <c r="G58" t="s">
        <v>11</v>
      </c>
      <c r="H58" s="4">
        <v>5912</v>
      </c>
      <c r="I58" t="s">
        <v>24</v>
      </c>
      <c r="J58" t="s">
        <v>45</v>
      </c>
      <c r="K58" t="s">
        <v>20</v>
      </c>
      <c r="L58" t="s">
        <v>22</v>
      </c>
      <c r="M58" t="s">
        <v>23</v>
      </c>
      <c r="N58" t="s">
        <v>11</v>
      </c>
      <c r="O58" t="s">
        <v>215</v>
      </c>
      <c r="P58">
        <v>455778</v>
      </c>
      <c r="Q58">
        <v>39444582900028</v>
      </c>
      <c r="R58" s="4">
        <v>47</v>
      </c>
      <c r="S58" s="1">
        <v>45667.517361111109</v>
      </c>
      <c r="T58" s="35" t="s">
        <v>216</v>
      </c>
      <c r="U58" t="s">
        <v>42</v>
      </c>
      <c r="V58" s="35" t="s">
        <v>217</v>
      </c>
      <c r="W58" t="s">
        <v>14</v>
      </c>
      <c r="X58" t="s">
        <v>44</v>
      </c>
      <c r="Y58" t="str">
        <f t="shared" si="0"/>
        <v>Domestique</v>
      </c>
      <c r="Z58" s="5">
        <v>0.9</v>
      </c>
      <c r="AA58" s="5" t="s">
        <v>1268</v>
      </c>
      <c r="AB58" s="5" t="s">
        <v>1269</v>
      </c>
      <c r="AC58" s="5" t="s">
        <v>1270</v>
      </c>
      <c r="AD58">
        <f t="shared" si="1"/>
        <v>97</v>
      </c>
      <c r="AE58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59" spans="1:31" x14ac:dyDescent="0.35">
      <c r="A59" t="s">
        <v>38</v>
      </c>
      <c r="B59" t="s">
        <v>41</v>
      </c>
      <c r="C59" t="s">
        <v>16</v>
      </c>
      <c r="D59" t="s">
        <v>19</v>
      </c>
      <c r="E59" t="s">
        <v>17</v>
      </c>
      <c r="F59" t="s">
        <v>18</v>
      </c>
      <c r="G59" t="s">
        <v>11</v>
      </c>
      <c r="H59" s="4">
        <v>5912</v>
      </c>
      <c r="I59" t="s">
        <v>24</v>
      </c>
      <c r="J59" t="s">
        <v>45</v>
      </c>
      <c r="K59" t="s">
        <v>20</v>
      </c>
      <c r="L59" t="s">
        <v>22</v>
      </c>
      <c r="M59" t="s">
        <v>23</v>
      </c>
      <c r="N59" t="s">
        <v>11</v>
      </c>
      <c r="O59" t="s">
        <v>218</v>
      </c>
      <c r="P59">
        <v>455684</v>
      </c>
      <c r="Q59">
        <v>93442096900016</v>
      </c>
      <c r="R59" s="4">
        <v>47</v>
      </c>
      <c r="S59" s="1">
        <v>45666.759722222225</v>
      </c>
      <c r="T59" s="35" t="s">
        <v>219</v>
      </c>
      <c r="U59" t="s">
        <v>42</v>
      </c>
      <c r="V59" s="35" t="s">
        <v>220</v>
      </c>
      <c r="W59" t="s">
        <v>14</v>
      </c>
      <c r="X59" t="s">
        <v>44</v>
      </c>
      <c r="Y59" t="str">
        <f t="shared" si="0"/>
        <v>Domestique</v>
      </c>
      <c r="Z59" s="5">
        <v>0.9</v>
      </c>
      <c r="AA59" s="5" t="s">
        <v>1268</v>
      </c>
      <c r="AB59" s="5" t="s">
        <v>1269</v>
      </c>
      <c r="AC59" s="5" t="s">
        <v>1270</v>
      </c>
      <c r="AD59">
        <f t="shared" si="1"/>
        <v>97</v>
      </c>
      <c r="AE59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0" spans="1:31" x14ac:dyDescent="0.35">
      <c r="A60" t="s">
        <v>38</v>
      </c>
      <c r="B60" t="s">
        <v>41</v>
      </c>
      <c r="C60" t="s">
        <v>16</v>
      </c>
      <c r="D60" t="s">
        <v>19</v>
      </c>
      <c r="E60" t="s">
        <v>17</v>
      </c>
      <c r="F60" t="s">
        <v>18</v>
      </c>
      <c r="G60" t="s">
        <v>11</v>
      </c>
      <c r="H60" s="4">
        <v>5912</v>
      </c>
      <c r="I60" t="s">
        <v>24</v>
      </c>
      <c r="J60" t="s">
        <v>45</v>
      </c>
      <c r="K60" t="s">
        <v>20</v>
      </c>
      <c r="L60" t="s">
        <v>22</v>
      </c>
      <c r="M60" t="s">
        <v>23</v>
      </c>
      <c r="N60" t="s">
        <v>11</v>
      </c>
      <c r="O60" t="s">
        <v>221</v>
      </c>
      <c r="P60">
        <v>455308</v>
      </c>
      <c r="Q60">
        <v>83054939000045</v>
      </c>
      <c r="R60" s="4">
        <v>47</v>
      </c>
      <c r="S60" s="1">
        <v>45666.479166666664</v>
      </c>
      <c r="T60" s="35" t="s">
        <v>222</v>
      </c>
      <c r="U60" t="s">
        <v>42</v>
      </c>
      <c r="V60" s="35" t="s">
        <v>223</v>
      </c>
      <c r="W60" t="s">
        <v>14</v>
      </c>
      <c r="X60" t="s">
        <v>44</v>
      </c>
      <c r="Y60" t="str">
        <f t="shared" si="0"/>
        <v>Domestique</v>
      </c>
      <c r="Z60" s="5">
        <v>0.9</v>
      </c>
      <c r="AA60" s="5" t="s">
        <v>1268</v>
      </c>
      <c r="AB60" s="5" t="s">
        <v>1269</v>
      </c>
      <c r="AC60" s="5" t="s">
        <v>1270</v>
      </c>
      <c r="AD60">
        <f t="shared" si="1"/>
        <v>97</v>
      </c>
      <c r="AE60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1" spans="1:31" x14ac:dyDescent="0.35">
      <c r="A61" t="s">
        <v>38</v>
      </c>
      <c r="B61" t="s">
        <v>41</v>
      </c>
      <c r="C61" t="s">
        <v>16</v>
      </c>
      <c r="D61" t="s">
        <v>19</v>
      </c>
      <c r="E61" t="s">
        <v>17</v>
      </c>
      <c r="F61" t="s">
        <v>18</v>
      </c>
      <c r="G61" t="s">
        <v>11</v>
      </c>
      <c r="H61" s="4">
        <v>5912</v>
      </c>
      <c r="I61" t="s">
        <v>24</v>
      </c>
      <c r="J61" t="s">
        <v>45</v>
      </c>
      <c r="K61" t="s">
        <v>20</v>
      </c>
      <c r="L61" t="s">
        <v>22</v>
      </c>
      <c r="M61" t="s">
        <v>23</v>
      </c>
      <c r="N61" t="s">
        <v>11</v>
      </c>
      <c r="O61" t="s">
        <v>224</v>
      </c>
      <c r="P61">
        <v>452447</v>
      </c>
      <c r="Q61">
        <v>80934704000010</v>
      </c>
      <c r="R61" s="4">
        <v>47</v>
      </c>
      <c r="S61" s="1">
        <v>45656.519444444442</v>
      </c>
      <c r="T61" s="35" t="s">
        <v>225</v>
      </c>
      <c r="U61" t="s">
        <v>42</v>
      </c>
      <c r="V61" s="35" t="s">
        <v>226</v>
      </c>
      <c r="W61" t="s">
        <v>14</v>
      </c>
      <c r="X61" t="s">
        <v>44</v>
      </c>
      <c r="Y61" t="str">
        <f t="shared" si="0"/>
        <v>Domestique</v>
      </c>
      <c r="Z61" s="5">
        <v>0.9</v>
      </c>
      <c r="AA61" s="5" t="s">
        <v>1268</v>
      </c>
      <c r="AB61" s="5" t="s">
        <v>1269</v>
      </c>
      <c r="AC61" s="5" t="s">
        <v>1270</v>
      </c>
      <c r="AD61">
        <f t="shared" si="1"/>
        <v>97</v>
      </c>
      <c r="AE61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2" spans="1:31" x14ac:dyDescent="0.35">
      <c r="A62" t="s">
        <v>38</v>
      </c>
      <c r="B62" t="s">
        <v>41</v>
      </c>
      <c r="C62" t="s">
        <v>16</v>
      </c>
      <c r="D62" t="s">
        <v>19</v>
      </c>
      <c r="E62" t="s">
        <v>17</v>
      </c>
      <c r="F62" t="s">
        <v>18</v>
      </c>
      <c r="G62" t="s">
        <v>11</v>
      </c>
      <c r="H62" s="4">
        <v>5912</v>
      </c>
      <c r="I62" t="s">
        <v>24</v>
      </c>
      <c r="J62" t="s">
        <v>45</v>
      </c>
      <c r="K62" t="s">
        <v>20</v>
      </c>
      <c r="L62" t="s">
        <v>22</v>
      </c>
      <c r="M62" t="s">
        <v>23</v>
      </c>
      <c r="N62" t="s">
        <v>11</v>
      </c>
      <c r="O62" t="s">
        <v>227</v>
      </c>
      <c r="P62">
        <v>452359</v>
      </c>
      <c r="Q62">
        <v>49242881800024</v>
      </c>
      <c r="R62" s="4">
        <v>47</v>
      </c>
      <c r="S62" s="1">
        <v>45656.511111111111</v>
      </c>
      <c r="T62" s="35" t="s">
        <v>228</v>
      </c>
      <c r="U62" t="s">
        <v>42</v>
      </c>
      <c r="V62" s="35" t="s">
        <v>229</v>
      </c>
      <c r="W62" t="s">
        <v>14</v>
      </c>
      <c r="X62" t="s">
        <v>44</v>
      </c>
      <c r="Y62" t="str">
        <f t="shared" si="0"/>
        <v>Domestique</v>
      </c>
      <c r="Z62" s="5">
        <v>0.9</v>
      </c>
      <c r="AA62" s="5" t="s">
        <v>1268</v>
      </c>
      <c r="AB62" s="5" t="s">
        <v>1269</v>
      </c>
      <c r="AC62" s="5" t="s">
        <v>1270</v>
      </c>
      <c r="AD62">
        <f t="shared" si="1"/>
        <v>97</v>
      </c>
      <c r="AE62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3" spans="1:31" x14ac:dyDescent="0.35">
      <c r="A63" t="s">
        <v>38</v>
      </c>
      <c r="B63" t="s">
        <v>41</v>
      </c>
      <c r="C63" t="s">
        <v>16</v>
      </c>
      <c r="D63" t="s">
        <v>19</v>
      </c>
      <c r="E63" t="s">
        <v>17</v>
      </c>
      <c r="F63" t="s">
        <v>18</v>
      </c>
      <c r="G63" t="s">
        <v>11</v>
      </c>
      <c r="H63" s="4">
        <v>5912</v>
      </c>
      <c r="I63" t="s">
        <v>24</v>
      </c>
      <c r="J63" t="s">
        <v>45</v>
      </c>
      <c r="K63" t="s">
        <v>20</v>
      </c>
      <c r="L63" t="s">
        <v>22</v>
      </c>
      <c r="M63" t="s">
        <v>23</v>
      </c>
      <c r="N63" t="s">
        <v>11</v>
      </c>
      <c r="O63" t="s">
        <v>230</v>
      </c>
      <c r="P63">
        <v>450770</v>
      </c>
      <c r="Q63">
        <v>53447475400015</v>
      </c>
      <c r="R63" s="4">
        <v>47</v>
      </c>
      <c r="S63" s="1">
        <v>45646.661111111112</v>
      </c>
      <c r="T63" s="35" t="s">
        <v>231</v>
      </c>
      <c r="U63" t="s">
        <v>42</v>
      </c>
      <c r="V63" s="35" t="s">
        <v>232</v>
      </c>
      <c r="W63" t="s">
        <v>14</v>
      </c>
      <c r="X63" t="s">
        <v>44</v>
      </c>
      <c r="Y63" t="str">
        <f t="shared" si="0"/>
        <v>Domestique</v>
      </c>
      <c r="Z63" s="5">
        <v>0.9</v>
      </c>
      <c r="AA63" s="5" t="s">
        <v>1268</v>
      </c>
      <c r="AB63" s="5" t="s">
        <v>1269</v>
      </c>
      <c r="AC63" s="5" t="s">
        <v>1270</v>
      </c>
      <c r="AD63">
        <f t="shared" si="1"/>
        <v>97</v>
      </c>
      <c r="AE63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4" spans="1:31" x14ac:dyDescent="0.35">
      <c r="A64" t="s">
        <v>38</v>
      </c>
      <c r="B64" t="s">
        <v>41</v>
      </c>
      <c r="C64" t="s">
        <v>16</v>
      </c>
      <c r="D64" t="s">
        <v>19</v>
      </c>
      <c r="E64" t="s">
        <v>17</v>
      </c>
      <c r="F64" t="s">
        <v>18</v>
      </c>
      <c r="G64" t="s">
        <v>11</v>
      </c>
      <c r="H64" s="4">
        <v>5912</v>
      </c>
      <c r="I64" t="s">
        <v>24</v>
      </c>
      <c r="J64" t="s">
        <v>45</v>
      </c>
      <c r="K64" t="s">
        <v>20</v>
      </c>
      <c r="L64" t="s">
        <v>22</v>
      </c>
      <c r="M64" t="s">
        <v>23</v>
      </c>
      <c r="N64" t="s">
        <v>11</v>
      </c>
      <c r="O64" t="s">
        <v>233</v>
      </c>
      <c r="P64">
        <v>450402</v>
      </c>
      <c r="Q64">
        <v>93824134600015</v>
      </c>
      <c r="R64" s="4">
        <v>86</v>
      </c>
      <c r="S64" s="1">
        <v>45645.592361111114</v>
      </c>
      <c r="T64" s="35" t="s">
        <v>234</v>
      </c>
      <c r="U64" t="s">
        <v>42</v>
      </c>
      <c r="V64" s="35" t="s">
        <v>235</v>
      </c>
      <c r="W64" t="s">
        <v>14</v>
      </c>
      <c r="X64" t="s">
        <v>44</v>
      </c>
      <c r="Y64" t="str">
        <f t="shared" si="0"/>
        <v>Domestique</v>
      </c>
      <c r="Z64" s="5">
        <v>0.9</v>
      </c>
      <c r="AA64" s="5" t="s">
        <v>1268</v>
      </c>
      <c r="AB64" s="5" t="s">
        <v>1269</v>
      </c>
      <c r="AC64" s="5" t="s">
        <v>1270</v>
      </c>
      <c r="AD64">
        <f t="shared" si="1"/>
        <v>97</v>
      </c>
      <c r="AE64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5" spans="1:31" x14ac:dyDescent="0.35">
      <c r="A65" t="s">
        <v>38</v>
      </c>
      <c r="B65" t="s">
        <v>41</v>
      </c>
      <c r="C65" t="s">
        <v>16</v>
      </c>
      <c r="D65" t="s">
        <v>19</v>
      </c>
      <c r="E65" t="s">
        <v>17</v>
      </c>
      <c r="F65" t="s">
        <v>18</v>
      </c>
      <c r="G65" t="s">
        <v>11</v>
      </c>
      <c r="H65" s="4">
        <v>5912</v>
      </c>
      <c r="I65" t="s">
        <v>24</v>
      </c>
      <c r="J65" t="s">
        <v>45</v>
      </c>
      <c r="K65" t="s">
        <v>20</v>
      </c>
      <c r="L65" t="s">
        <v>22</v>
      </c>
      <c r="M65" t="s">
        <v>23</v>
      </c>
      <c r="N65" t="s">
        <v>11</v>
      </c>
      <c r="O65" t="s">
        <v>236</v>
      </c>
      <c r="P65">
        <v>450077</v>
      </c>
      <c r="Q65">
        <v>90315214800016</v>
      </c>
      <c r="R65" s="4">
        <v>47</v>
      </c>
      <c r="S65" s="1">
        <v>45644.512499999997</v>
      </c>
      <c r="T65" s="35" t="s">
        <v>237</v>
      </c>
      <c r="U65" t="s">
        <v>42</v>
      </c>
      <c r="V65" s="35" t="s">
        <v>238</v>
      </c>
      <c r="W65" t="s">
        <v>14</v>
      </c>
      <c r="X65" t="s">
        <v>44</v>
      </c>
      <c r="Y65" t="str">
        <f t="shared" si="0"/>
        <v>Domestique</v>
      </c>
      <c r="Z65" s="5">
        <v>0.9</v>
      </c>
      <c r="AA65" s="5" t="s">
        <v>1268</v>
      </c>
      <c r="AB65" s="5" t="s">
        <v>1269</v>
      </c>
      <c r="AC65" s="5" t="s">
        <v>1270</v>
      </c>
      <c r="AD65">
        <f t="shared" si="1"/>
        <v>97</v>
      </c>
      <c r="AE65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6" spans="1:31" x14ac:dyDescent="0.35">
      <c r="A66" t="s">
        <v>38</v>
      </c>
      <c r="B66" t="s">
        <v>41</v>
      </c>
      <c r="C66" t="s">
        <v>16</v>
      </c>
      <c r="D66" t="s">
        <v>19</v>
      </c>
      <c r="E66" t="s">
        <v>17</v>
      </c>
      <c r="F66" t="s">
        <v>18</v>
      </c>
      <c r="G66" t="s">
        <v>11</v>
      </c>
      <c r="H66" s="4">
        <v>5912</v>
      </c>
      <c r="I66" t="s">
        <v>24</v>
      </c>
      <c r="J66" t="s">
        <v>45</v>
      </c>
      <c r="K66" t="s">
        <v>20</v>
      </c>
      <c r="L66" t="s">
        <v>22</v>
      </c>
      <c r="M66" t="s">
        <v>23</v>
      </c>
      <c r="N66" t="s">
        <v>11</v>
      </c>
      <c r="O66" t="s">
        <v>239</v>
      </c>
      <c r="P66">
        <v>450123</v>
      </c>
      <c r="Q66">
        <v>79869279400018</v>
      </c>
      <c r="R66" s="4">
        <v>47</v>
      </c>
      <c r="S66" s="1">
        <v>45644.480555555558</v>
      </c>
      <c r="T66" s="35" t="s">
        <v>240</v>
      </c>
      <c r="U66" t="s">
        <v>42</v>
      </c>
      <c r="V66" s="35" t="s">
        <v>241</v>
      </c>
      <c r="W66" t="s">
        <v>14</v>
      </c>
      <c r="X66" t="s">
        <v>44</v>
      </c>
      <c r="Y66" t="str">
        <f t="shared" si="0"/>
        <v>Domestique</v>
      </c>
      <c r="Z66" s="5">
        <v>0.9</v>
      </c>
      <c r="AA66" s="5" t="s">
        <v>1268</v>
      </c>
      <c r="AB66" s="5" t="s">
        <v>1269</v>
      </c>
      <c r="AC66" s="5" t="s">
        <v>1270</v>
      </c>
      <c r="AD66">
        <f t="shared" si="1"/>
        <v>97</v>
      </c>
      <c r="AE66" t="str">
        <f t="shared" si="2"/>
        <v>AgentSociÃ©tÃ© ou assimilÃ©eBÃ©nÃ©ficiaire non PPE&lt; 12 moisComplet Ã  jourFrance [FR]5912Aucune occurence (12 mois glissants)ProximitÃ©CB/Visa MastercardUniquee-paiement avec 3D SecureFrance [FR]</v>
      </c>
    </row>
    <row r="67" spans="1:31" x14ac:dyDescent="0.35">
      <c r="A67" t="s">
        <v>38</v>
      </c>
      <c r="B67" t="s">
        <v>41</v>
      </c>
      <c r="C67" t="s">
        <v>16</v>
      </c>
      <c r="D67" t="s">
        <v>19</v>
      </c>
      <c r="E67" t="s">
        <v>17</v>
      </c>
      <c r="F67" t="s">
        <v>18</v>
      </c>
      <c r="G67" t="s">
        <v>11</v>
      </c>
      <c r="H67" s="4">
        <v>5912</v>
      </c>
      <c r="I67" t="s">
        <v>24</v>
      </c>
      <c r="J67" t="s">
        <v>45</v>
      </c>
      <c r="K67" t="s">
        <v>20</v>
      </c>
      <c r="L67" t="s">
        <v>22</v>
      </c>
      <c r="M67" t="s">
        <v>23</v>
      </c>
      <c r="N67" t="s">
        <v>11</v>
      </c>
      <c r="O67" t="s">
        <v>242</v>
      </c>
      <c r="P67">
        <v>449847</v>
      </c>
      <c r="Q67">
        <v>51052129700026</v>
      </c>
      <c r="R67" s="4">
        <v>47</v>
      </c>
      <c r="S67" s="1">
        <v>45643.671527777777</v>
      </c>
      <c r="T67" s="35" t="s">
        <v>243</v>
      </c>
      <c r="U67" t="s">
        <v>42</v>
      </c>
      <c r="V67" s="35" t="s">
        <v>244</v>
      </c>
      <c r="W67" t="s">
        <v>14</v>
      </c>
      <c r="X67" t="s">
        <v>44</v>
      </c>
      <c r="Y67" t="str">
        <f t="shared" ref="Y67:Y130" si="3">+IF(G67=N67,"Domestique","Autre")</f>
        <v>Domestique</v>
      </c>
      <c r="Z67" s="5">
        <v>0.9</v>
      </c>
      <c r="AA67" s="5" t="s">
        <v>1268</v>
      </c>
      <c r="AB67" s="5" t="s">
        <v>1269</v>
      </c>
      <c r="AC67" s="5" t="s">
        <v>1270</v>
      </c>
      <c r="AD67">
        <f t="shared" ref="AD67:AD130" si="4">COUNTIFS($AE$2:$AE$437,AE67)</f>
        <v>97</v>
      </c>
      <c r="AE67" t="str">
        <f t="shared" ref="AE67:AE130" si="5">+B67&amp;C67&amp;D67&amp;E67&amp;F67&amp;G67&amp;H67&amp;I67&amp;J67&amp;K67&amp;L67&amp;M67&amp;N67</f>
        <v>AgentSociÃ©tÃ© ou assimilÃ©eBÃ©nÃ©ficiaire non PPE&lt; 12 moisComplet Ã  jourFrance [FR]5912Aucune occurence (12 mois glissants)ProximitÃ©CB/Visa MastercardUniquee-paiement avec 3D SecureFrance [FR]</v>
      </c>
    </row>
    <row r="68" spans="1:31" x14ac:dyDescent="0.35">
      <c r="A68" t="s">
        <v>38</v>
      </c>
      <c r="B68" t="s">
        <v>41</v>
      </c>
      <c r="C68" t="s">
        <v>16</v>
      </c>
      <c r="D68" t="s">
        <v>19</v>
      </c>
      <c r="E68" t="s">
        <v>17</v>
      </c>
      <c r="F68" t="s">
        <v>18</v>
      </c>
      <c r="G68" t="s">
        <v>11</v>
      </c>
      <c r="H68" s="4">
        <v>5912</v>
      </c>
      <c r="I68" t="s">
        <v>24</v>
      </c>
      <c r="J68" t="s">
        <v>45</v>
      </c>
      <c r="K68" t="s">
        <v>20</v>
      </c>
      <c r="L68" t="s">
        <v>22</v>
      </c>
      <c r="M68" t="s">
        <v>23</v>
      </c>
      <c r="N68" t="s">
        <v>11</v>
      </c>
      <c r="O68" t="s">
        <v>245</v>
      </c>
      <c r="P68">
        <v>449703</v>
      </c>
      <c r="Q68">
        <v>93834562600015</v>
      </c>
      <c r="R68" s="4">
        <v>47</v>
      </c>
      <c r="S68" s="1">
        <v>45643.498611111114</v>
      </c>
      <c r="T68" s="35" t="s">
        <v>246</v>
      </c>
      <c r="U68" t="s">
        <v>42</v>
      </c>
      <c r="V68" s="35" t="s">
        <v>247</v>
      </c>
      <c r="W68" t="s">
        <v>14</v>
      </c>
      <c r="X68" t="s">
        <v>44</v>
      </c>
      <c r="Y68" t="str">
        <f t="shared" si="3"/>
        <v>Domestique</v>
      </c>
      <c r="Z68" s="5">
        <v>0.9</v>
      </c>
      <c r="AA68" s="5" t="s">
        <v>1268</v>
      </c>
      <c r="AB68" s="5" t="s">
        <v>1269</v>
      </c>
      <c r="AC68" s="5" t="s">
        <v>1270</v>
      </c>
      <c r="AD68">
        <f t="shared" si="4"/>
        <v>97</v>
      </c>
      <c r="AE6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69" spans="1:31" x14ac:dyDescent="0.35">
      <c r="A69" t="s">
        <v>38</v>
      </c>
      <c r="B69" t="s">
        <v>41</v>
      </c>
      <c r="C69" t="s">
        <v>16</v>
      </c>
      <c r="D69" t="s">
        <v>19</v>
      </c>
      <c r="E69" t="s">
        <v>17</v>
      </c>
      <c r="F69" t="s">
        <v>18</v>
      </c>
      <c r="G69" t="s">
        <v>11</v>
      </c>
      <c r="H69" s="4">
        <v>5912</v>
      </c>
      <c r="I69" t="s">
        <v>24</v>
      </c>
      <c r="J69" t="s">
        <v>45</v>
      </c>
      <c r="K69" t="s">
        <v>20</v>
      </c>
      <c r="L69" t="s">
        <v>22</v>
      </c>
      <c r="M69" t="s">
        <v>23</v>
      </c>
      <c r="N69" t="s">
        <v>11</v>
      </c>
      <c r="O69" t="s">
        <v>248</v>
      </c>
      <c r="P69">
        <v>449542</v>
      </c>
      <c r="Q69">
        <v>75189598800028</v>
      </c>
      <c r="R69" s="4">
        <v>47</v>
      </c>
      <c r="S69" s="1">
        <v>45642.65625</v>
      </c>
      <c r="T69" s="35" t="s">
        <v>249</v>
      </c>
      <c r="U69" t="s">
        <v>42</v>
      </c>
      <c r="V69" s="35" t="s">
        <v>250</v>
      </c>
      <c r="W69" t="s">
        <v>14</v>
      </c>
      <c r="X69" t="s">
        <v>44</v>
      </c>
      <c r="Y69" t="str">
        <f t="shared" si="3"/>
        <v>Domestique</v>
      </c>
      <c r="Z69" s="5">
        <v>0.9</v>
      </c>
      <c r="AA69" s="5" t="s">
        <v>1268</v>
      </c>
      <c r="AB69" s="5" t="s">
        <v>1269</v>
      </c>
      <c r="AC69" s="5" t="s">
        <v>1270</v>
      </c>
      <c r="AD69">
        <f t="shared" si="4"/>
        <v>97</v>
      </c>
      <c r="AE6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0" spans="1:31" x14ac:dyDescent="0.35">
      <c r="A70" t="s">
        <v>6</v>
      </c>
      <c r="B70" t="s">
        <v>10</v>
      </c>
      <c r="C70" t="s">
        <v>16</v>
      </c>
      <c r="D70" t="s">
        <v>19</v>
      </c>
      <c r="E70" t="s">
        <v>17</v>
      </c>
      <c r="F70" t="s">
        <v>18</v>
      </c>
      <c r="G70" t="s">
        <v>11</v>
      </c>
      <c r="H70" s="4">
        <v>5712</v>
      </c>
      <c r="I70" t="s">
        <v>24</v>
      </c>
      <c r="J70" t="s">
        <v>37</v>
      </c>
      <c r="K70" t="s">
        <v>20</v>
      </c>
      <c r="L70" t="s">
        <v>22</v>
      </c>
      <c r="M70" t="s">
        <v>23</v>
      </c>
      <c r="N70" t="s">
        <v>11</v>
      </c>
      <c r="O70" t="s">
        <v>251</v>
      </c>
      <c r="P70">
        <v>448460</v>
      </c>
      <c r="Q70">
        <v>41094150400038</v>
      </c>
      <c r="R70" s="4" t="s">
        <v>52</v>
      </c>
      <c r="S70" s="1">
        <v>45638.614583333336</v>
      </c>
      <c r="T70" t="s">
        <v>252</v>
      </c>
      <c r="U70" t="s">
        <v>79</v>
      </c>
      <c r="V70" s="54" t="s">
        <v>253</v>
      </c>
      <c r="W70" t="s">
        <v>14</v>
      </c>
      <c r="X70" t="s">
        <v>15</v>
      </c>
      <c r="Y70" t="str">
        <f t="shared" si="3"/>
        <v>Domestique</v>
      </c>
      <c r="Z70" s="5">
        <v>0.85</v>
      </c>
      <c r="AA70" s="5" t="s">
        <v>1268</v>
      </c>
      <c r="AB70" s="5" t="s">
        <v>1269</v>
      </c>
      <c r="AC70" s="5" t="s">
        <v>1270</v>
      </c>
      <c r="AD70">
        <f t="shared" si="4"/>
        <v>36</v>
      </c>
      <c r="AE70" t="str">
        <f t="shared" si="5"/>
        <v>En face-Ã -faceSociÃ©tÃ© ou assimilÃ©eBÃ©nÃ©ficiaire non PPE&lt; 12 moisComplet Ã  jourFrance [FR]5712Aucune occurence (12 mois glissants)VADCB/Visa MastercardUniquee-paiement avec 3D SecureFrance [FR]</v>
      </c>
    </row>
    <row r="71" spans="1:31" x14ac:dyDescent="0.35">
      <c r="A71" t="s">
        <v>38</v>
      </c>
      <c r="B71" t="s">
        <v>41</v>
      </c>
      <c r="C71" t="s">
        <v>16</v>
      </c>
      <c r="D71" t="s">
        <v>19</v>
      </c>
      <c r="E71" t="s">
        <v>17</v>
      </c>
      <c r="F71" t="s">
        <v>18</v>
      </c>
      <c r="G71" t="s">
        <v>11</v>
      </c>
      <c r="H71" s="4">
        <v>5912</v>
      </c>
      <c r="I71" t="s">
        <v>24</v>
      </c>
      <c r="J71" t="s">
        <v>45</v>
      </c>
      <c r="K71" t="s">
        <v>20</v>
      </c>
      <c r="L71" t="s">
        <v>22</v>
      </c>
      <c r="M71" t="s">
        <v>23</v>
      </c>
      <c r="N71" t="s">
        <v>11</v>
      </c>
      <c r="O71" t="s">
        <v>254</v>
      </c>
      <c r="P71">
        <v>448141</v>
      </c>
      <c r="Q71">
        <v>93773495200016</v>
      </c>
      <c r="R71" s="4">
        <v>82</v>
      </c>
      <c r="S71" s="1">
        <v>45637.665972222225</v>
      </c>
      <c r="T71" s="35" t="s">
        <v>255</v>
      </c>
      <c r="U71" t="s">
        <v>42</v>
      </c>
      <c r="V71" s="35" t="s">
        <v>256</v>
      </c>
      <c r="W71" t="s">
        <v>14</v>
      </c>
      <c r="X71" t="s">
        <v>44</v>
      </c>
      <c r="Y71" t="str">
        <f t="shared" si="3"/>
        <v>Domestique</v>
      </c>
      <c r="Z71" s="5">
        <v>0.9</v>
      </c>
      <c r="AA71" s="5" t="s">
        <v>1268</v>
      </c>
      <c r="AB71" s="5" t="s">
        <v>1269</v>
      </c>
      <c r="AC71" s="5" t="s">
        <v>1270</v>
      </c>
      <c r="AD71">
        <f t="shared" si="4"/>
        <v>97</v>
      </c>
      <c r="AE7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2" spans="1:31" x14ac:dyDescent="0.35">
      <c r="A72" t="s">
        <v>38</v>
      </c>
      <c r="B72" t="s">
        <v>41</v>
      </c>
      <c r="C72" t="s">
        <v>16</v>
      </c>
      <c r="D72" t="s">
        <v>19</v>
      </c>
      <c r="E72" t="s">
        <v>17</v>
      </c>
      <c r="F72" t="s">
        <v>18</v>
      </c>
      <c r="G72" t="s">
        <v>11</v>
      </c>
      <c r="H72" s="4">
        <v>5912</v>
      </c>
      <c r="I72" t="s">
        <v>24</v>
      </c>
      <c r="J72" t="s">
        <v>45</v>
      </c>
      <c r="K72" t="s">
        <v>20</v>
      </c>
      <c r="L72" t="s">
        <v>22</v>
      </c>
      <c r="M72" t="s">
        <v>23</v>
      </c>
      <c r="N72" t="s">
        <v>11</v>
      </c>
      <c r="O72" t="s">
        <v>257</v>
      </c>
      <c r="P72">
        <v>448111</v>
      </c>
      <c r="Q72">
        <v>79441125600025</v>
      </c>
      <c r="R72" s="4">
        <v>47</v>
      </c>
      <c r="S72" s="1">
        <v>45637.640972222223</v>
      </c>
      <c r="T72" s="35" t="s">
        <v>258</v>
      </c>
      <c r="U72" t="s">
        <v>42</v>
      </c>
      <c r="V72" s="35" t="s">
        <v>259</v>
      </c>
      <c r="W72" t="s">
        <v>14</v>
      </c>
      <c r="X72" t="s">
        <v>44</v>
      </c>
      <c r="Y72" t="str">
        <f t="shared" si="3"/>
        <v>Domestique</v>
      </c>
      <c r="Z72" s="5">
        <v>0.9</v>
      </c>
      <c r="AA72" s="5" t="s">
        <v>1268</v>
      </c>
      <c r="AB72" s="5" t="s">
        <v>1269</v>
      </c>
      <c r="AC72" s="5" t="s">
        <v>1270</v>
      </c>
      <c r="AD72">
        <f t="shared" si="4"/>
        <v>97</v>
      </c>
      <c r="AE72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3" spans="1:31" x14ac:dyDescent="0.35">
      <c r="A73" t="s">
        <v>38</v>
      </c>
      <c r="B73" t="s">
        <v>41</v>
      </c>
      <c r="C73" t="s">
        <v>16</v>
      </c>
      <c r="D73" t="s">
        <v>19</v>
      </c>
      <c r="E73" t="s">
        <v>17</v>
      </c>
      <c r="F73" t="s">
        <v>18</v>
      </c>
      <c r="G73" t="s">
        <v>11</v>
      </c>
      <c r="H73" s="4">
        <v>5912</v>
      </c>
      <c r="I73" t="s">
        <v>24</v>
      </c>
      <c r="J73" t="s">
        <v>45</v>
      </c>
      <c r="K73" t="s">
        <v>20</v>
      </c>
      <c r="L73" t="s">
        <v>22</v>
      </c>
      <c r="M73" t="s">
        <v>23</v>
      </c>
      <c r="N73" t="s">
        <v>11</v>
      </c>
      <c r="O73" t="s">
        <v>260</v>
      </c>
      <c r="P73">
        <v>448068</v>
      </c>
      <c r="Q73">
        <v>87970259500015</v>
      </c>
      <c r="R73" s="4">
        <v>47</v>
      </c>
      <c r="S73" s="1">
        <v>45637.505555555559</v>
      </c>
      <c r="T73" s="35" t="s">
        <v>261</v>
      </c>
      <c r="U73" t="s">
        <v>42</v>
      </c>
      <c r="V73" s="35" t="s">
        <v>262</v>
      </c>
      <c r="W73" t="s">
        <v>14</v>
      </c>
      <c r="X73" t="s">
        <v>44</v>
      </c>
      <c r="Y73" t="str">
        <f t="shared" si="3"/>
        <v>Domestique</v>
      </c>
      <c r="Z73" s="5">
        <v>0.9</v>
      </c>
      <c r="AA73" s="5" t="s">
        <v>1268</v>
      </c>
      <c r="AB73" s="5" t="s">
        <v>1269</v>
      </c>
      <c r="AC73" s="5" t="s">
        <v>1270</v>
      </c>
      <c r="AD73">
        <f t="shared" si="4"/>
        <v>97</v>
      </c>
      <c r="AE73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4" spans="1:31" x14ac:dyDescent="0.35">
      <c r="A74" t="s">
        <v>6</v>
      </c>
      <c r="B74" t="s">
        <v>10</v>
      </c>
      <c r="C74" t="s">
        <v>16</v>
      </c>
      <c r="D74" t="s">
        <v>19</v>
      </c>
      <c r="E74" t="s">
        <v>17</v>
      </c>
      <c r="F74" t="s">
        <v>18</v>
      </c>
      <c r="G74" t="s">
        <v>11</v>
      </c>
      <c r="H74" s="4">
        <v>5712</v>
      </c>
      <c r="I74" t="s">
        <v>24</v>
      </c>
      <c r="J74" t="s">
        <v>45</v>
      </c>
      <c r="K74" t="s">
        <v>20</v>
      </c>
      <c r="L74" t="s">
        <v>22</v>
      </c>
      <c r="M74" t="s">
        <v>23</v>
      </c>
      <c r="N74" t="s">
        <v>11</v>
      </c>
      <c r="O74" t="s">
        <v>263</v>
      </c>
      <c r="P74">
        <v>447375</v>
      </c>
      <c r="Q74">
        <v>50507687700016</v>
      </c>
      <c r="R74" s="4" t="s">
        <v>52</v>
      </c>
      <c r="S74" s="1">
        <v>45635.709722222222</v>
      </c>
      <c r="T74" t="s">
        <v>264</v>
      </c>
      <c r="U74" t="s">
        <v>79</v>
      </c>
      <c r="V74" s="54" t="s">
        <v>265</v>
      </c>
      <c r="W74" t="s">
        <v>14</v>
      </c>
      <c r="X74" t="s">
        <v>169</v>
      </c>
      <c r="Y74" t="str">
        <f t="shared" si="3"/>
        <v>Domestique</v>
      </c>
      <c r="Z74" s="5">
        <v>0.75</v>
      </c>
      <c r="AA74" s="5" t="s">
        <v>1268</v>
      </c>
      <c r="AB74" s="5" t="s">
        <v>1269</v>
      </c>
      <c r="AC74" s="5" t="s">
        <v>1270</v>
      </c>
      <c r="AD74">
        <f t="shared" si="4"/>
        <v>4</v>
      </c>
      <c r="AE74" t="str">
        <f t="shared" si="5"/>
        <v>En face-Ã -faceSociÃ©tÃ© ou assimilÃ©eBÃ©nÃ©ficiaire non PPE&lt; 12 moisComplet Ã  jourFrance [FR]5712Aucune occurence (12 mois glissants)ProximitÃ©CB/Visa MastercardUniquee-paiement avec 3D SecureFrance [FR]</v>
      </c>
    </row>
    <row r="75" spans="1:31" x14ac:dyDescent="0.35">
      <c r="A75" t="s">
        <v>6</v>
      </c>
      <c r="B75" t="s">
        <v>10</v>
      </c>
      <c r="C75" t="s">
        <v>16</v>
      </c>
      <c r="D75" t="s">
        <v>19</v>
      </c>
      <c r="E75" t="s">
        <v>17</v>
      </c>
      <c r="F75" t="s">
        <v>18</v>
      </c>
      <c r="G75" t="s">
        <v>11</v>
      </c>
      <c r="H75" s="4">
        <v>5712</v>
      </c>
      <c r="I75" t="s">
        <v>24</v>
      </c>
      <c r="J75" t="s">
        <v>37</v>
      </c>
      <c r="K75" t="s">
        <v>20</v>
      </c>
      <c r="L75" t="s">
        <v>22</v>
      </c>
      <c r="M75" t="s">
        <v>23</v>
      </c>
      <c r="N75" t="s">
        <v>11</v>
      </c>
      <c r="O75" t="s">
        <v>266</v>
      </c>
      <c r="P75">
        <v>446990</v>
      </c>
      <c r="Q75">
        <v>41094150400020</v>
      </c>
      <c r="R75" s="4" t="s">
        <v>52</v>
      </c>
      <c r="S75" s="1">
        <v>45635.464583333334</v>
      </c>
      <c r="T75" t="s">
        <v>252</v>
      </c>
      <c r="U75" t="s">
        <v>79</v>
      </c>
      <c r="V75" s="54" t="s">
        <v>267</v>
      </c>
      <c r="W75" t="s">
        <v>14</v>
      </c>
      <c r="X75" t="s">
        <v>15</v>
      </c>
      <c r="Y75" t="str">
        <f t="shared" si="3"/>
        <v>Domestique</v>
      </c>
      <c r="Z75" s="5">
        <v>0.85</v>
      </c>
      <c r="AA75" s="5" t="s">
        <v>1268</v>
      </c>
      <c r="AB75" s="5" t="s">
        <v>1269</v>
      </c>
      <c r="AC75" s="5" t="s">
        <v>1270</v>
      </c>
      <c r="AD75">
        <f t="shared" si="4"/>
        <v>36</v>
      </c>
      <c r="AE75" t="str">
        <f t="shared" si="5"/>
        <v>En face-Ã -faceSociÃ©tÃ© ou assimilÃ©eBÃ©nÃ©ficiaire non PPE&lt; 12 moisComplet Ã  jourFrance [FR]5712Aucune occurence (12 mois glissants)VADCB/Visa MastercardUniquee-paiement avec 3D SecureFrance [FR]</v>
      </c>
    </row>
    <row r="76" spans="1:31" x14ac:dyDescent="0.35">
      <c r="A76" t="s">
        <v>38</v>
      </c>
      <c r="B76" t="s">
        <v>41</v>
      </c>
      <c r="C76" t="s">
        <v>16</v>
      </c>
      <c r="D76" t="s">
        <v>19</v>
      </c>
      <c r="E76" t="s">
        <v>17</v>
      </c>
      <c r="F76" t="s">
        <v>18</v>
      </c>
      <c r="G76" t="s">
        <v>11</v>
      </c>
      <c r="H76" s="4">
        <v>5912</v>
      </c>
      <c r="I76" t="s">
        <v>24</v>
      </c>
      <c r="J76" t="s">
        <v>45</v>
      </c>
      <c r="K76" t="s">
        <v>20</v>
      </c>
      <c r="L76" t="s">
        <v>22</v>
      </c>
      <c r="M76" t="s">
        <v>23</v>
      </c>
      <c r="N76" t="s">
        <v>11</v>
      </c>
      <c r="O76" t="s">
        <v>268</v>
      </c>
      <c r="P76">
        <v>446712</v>
      </c>
      <c r="Q76">
        <v>51120806800011</v>
      </c>
      <c r="R76" s="4">
        <v>47</v>
      </c>
      <c r="S76" s="1">
        <v>45632.734027777777</v>
      </c>
      <c r="T76" s="35" t="s">
        <v>269</v>
      </c>
      <c r="U76" t="s">
        <v>42</v>
      </c>
      <c r="V76" s="35" t="s">
        <v>270</v>
      </c>
      <c r="W76" t="s">
        <v>14</v>
      </c>
      <c r="X76" t="s">
        <v>44</v>
      </c>
      <c r="Y76" t="str">
        <f t="shared" si="3"/>
        <v>Domestique</v>
      </c>
      <c r="Z76" s="5">
        <v>0.9</v>
      </c>
      <c r="AA76" s="5" t="s">
        <v>1268</v>
      </c>
      <c r="AB76" s="5" t="s">
        <v>1269</v>
      </c>
      <c r="AC76" s="5" t="s">
        <v>1270</v>
      </c>
      <c r="AD76">
        <f t="shared" si="4"/>
        <v>97</v>
      </c>
      <c r="AE76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7" spans="1:31" x14ac:dyDescent="0.35">
      <c r="A77" t="s">
        <v>38</v>
      </c>
      <c r="B77" t="s">
        <v>41</v>
      </c>
      <c r="C77" t="s">
        <v>16</v>
      </c>
      <c r="D77" t="s">
        <v>19</v>
      </c>
      <c r="E77" t="s">
        <v>17</v>
      </c>
      <c r="F77" t="s">
        <v>18</v>
      </c>
      <c r="G77" t="s">
        <v>11</v>
      </c>
      <c r="H77" s="4">
        <v>5912</v>
      </c>
      <c r="I77" t="s">
        <v>24</v>
      </c>
      <c r="J77" t="s">
        <v>45</v>
      </c>
      <c r="K77" t="s">
        <v>20</v>
      </c>
      <c r="L77" t="s">
        <v>22</v>
      </c>
      <c r="M77" t="s">
        <v>23</v>
      </c>
      <c r="N77" t="s">
        <v>11</v>
      </c>
      <c r="O77" t="s">
        <v>271</v>
      </c>
      <c r="P77">
        <v>446765</v>
      </c>
      <c r="Q77">
        <v>82185383500014</v>
      </c>
      <c r="R77" s="4">
        <v>47</v>
      </c>
      <c r="S77" s="1">
        <v>45632.674305555556</v>
      </c>
      <c r="T77" s="35" t="s">
        <v>272</v>
      </c>
      <c r="U77" t="s">
        <v>42</v>
      </c>
      <c r="V77" s="35" t="s">
        <v>273</v>
      </c>
      <c r="W77" t="s">
        <v>14</v>
      </c>
      <c r="X77" t="s">
        <v>44</v>
      </c>
      <c r="Y77" t="str">
        <f t="shared" si="3"/>
        <v>Domestique</v>
      </c>
      <c r="Z77" s="5">
        <v>0.9</v>
      </c>
      <c r="AA77" s="5" t="s">
        <v>1268</v>
      </c>
      <c r="AB77" s="5" t="s">
        <v>1269</v>
      </c>
      <c r="AC77" s="5" t="s">
        <v>1270</v>
      </c>
      <c r="AD77">
        <f t="shared" si="4"/>
        <v>97</v>
      </c>
      <c r="AE7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8" spans="1:31" x14ac:dyDescent="0.35">
      <c r="A78" t="s">
        <v>38</v>
      </c>
      <c r="B78" t="s">
        <v>41</v>
      </c>
      <c r="C78" t="s">
        <v>16</v>
      </c>
      <c r="D78" t="s">
        <v>19</v>
      </c>
      <c r="E78" t="s">
        <v>17</v>
      </c>
      <c r="F78" t="s">
        <v>18</v>
      </c>
      <c r="G78" t="s">
        <v>11</v>
      </c>
      <c r="H78" s="4">
        <v>5912</v>
      </c>
      <c r="I78" t="s">
        <v>24</v>
      </c>
      <c r="J78" t="s">
        <v>45</v>
      </c>
      <c r="K78" t="s">
        <v>20</v>
      </c>
      <c r="L78" t="s">
        <v>22</v>
      </c>
      <c r="M78" t="s">
        <v>23</v>
      </c>
      <c r="N78" t="s">
        <v>11</v>
      </c>
      <c r="O78" t="s">
        <v>274</v>
      </c>
      <c r="P78">
        <v>446689</v>
      </c>
      <c r="Q78">
        <v>75185170000011</v>
      </c>
      <c r="R78" s="4">
        <v>47</v>
      </c>
      <c r="S78" s="1">
        <v>45632.649305555555</v>
      </c>
      <c r="T78" s="35" t="s">
        <v>275</v>
      </c>
      <c r="U78" t="s">
        <v>42</v>
      </c>
      <c r="V78" s="35" t="s">
        <v>276</v>
      </c>
      <c r="W78" t="s">
        <v>14</v>
      </c>
      <c r="X78" t="s">
        <v>44</v>
      </c>
      <c r="Y78" t="str">
        <f t="shared" si="3"/>
        <v>Domestique</v>
      </c>
      <c r="Z78" s="5">
        <v>0.9</v>
      </c>
      <c r="AA78" s="5" t="s">
        <v>1268</v>
      </c>
      <c r="AB78" s="5" t="s">
        <v>1269</v>
      </c>
      <c r="AC78" s="5" t="s">
        <v>1270</v>
      </c>
      <c r="AD78">
        <f t="shared" si="4"/>
        <v>97</v>
      </c>
      <c r="AE7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79" spans="1:31" x14ac:dyDescent="0.35">
      <c r="A79" t="s">
        <v>38</v>
      </c>
      <c r="B79" t="s">
        <v>41</v>
      </c>
      <c r="C79" t="s">
        <v>16</v>
      </c>
      <c r="D79" t="s">
        <v>19</v>
      </c>
      <c r="E79" t="s">
        <v>17</v>
      </c>
      <c r="F79" t="s">
        <v>18</v>
      </c>
      <c r="G79" t="s">
        <v>11</v>
      </c>
      <c r="H79" s="4">
        <v>5912</v>
      </c>
      <c r="I79" t="s">
        <v>24</v>
      </c>
      <c r="J79" t="s">
        <v>45</v>
      </c>
      <c r="K79" t="s">
        <v>20</v>
      </c>
      <c r="L79" t="s">
        <v>22</v>
      </c>
      <c r="M79" t="s">
        <v>23</v>
      </c>
      <c r="N79" t="s">
        <v>11</v>
      </c>
      <c r="O79" t="s">
        <v>277</v>
      </c>
      <c r="P79">
        <v>445746</v>
      </c>
      <c r="Q79">
        <v>95334188000011</v>
      </c>
      <c r="R79" s="4">
        <v>47</v>
      </c>
      <c r="S79" s="1">
        <v>45630.381944444445</v>
      </c>
      <c r="T79" s="35" t="s">
        <v>278</v>
      </c>
      <c r="U79" t="s">
        <v>42</v>
      </c>
      <c r="V79" s="35" t="s">
        <v>279</v>
      </c>
      <c r="W79" t="s">
        <v>14</v>
      </c>
      <c r="X79" t="s">
        <v>44</v>
      </c>
      <c r="Y79" t="str">
        <f t="shared" si="3"/>
        <v>Domestique</v>
      </c>
      <c r="Z79" s="5">
        <v>0.9</v>
      </c>
      <c r="AA79" s="5" t="s">
        <v>1268</v>
      </c>
      <c r="AB79" s="5" t="s">
        <v>1269</v>
      </c>
      <c r="AC79" s="5" t="s">
        <v>1270</v>
      </c>
      <c r="AD79">
        <f t="shared" si="4"/>
        <v>97</v>
      </c>
      <c r="AE7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0" spans="1:31" x14ac:dyDescent="0.35">
      <c r="A80" t="s">
        <v>38</v>
      </c>
      <c r="B80" t="s">
        <v>41</v>
      </c>
      <c r="C80" t="s">
        <v>16</v>
      </c>
      <c r="D80" t="s">
        <v>19</v>
      </c>
      <c r="E80" t="s">
        <v>17</v>
      </c>
      <c r="F80" t="s">
        <v>18</v>
      </c>
      <c r="G80" t="s">
        <v>11</v>
      </c>
      <c r="H80" s="4">
        <v>5912</v>
      </c>
      <c r="I80" t="s">
        <v>24</v>
      </c>
      <c r="J80" t="s">
        <v>45</v>
      </c>
      <c r="K80" t="s">
        <v>20</v>
      </c>
      <c r="L80" t="s">
        <v>22</v>
      </c>
      <c r="M80" t="s">
        <v>23</v>
      </c>
      <c r="N80" t="s">
        <v>11</v>
      </c>
      <c r="O80" t="s">
        <v>280</v>
      </c>
      <c r="P80">
        <v>444944</v>
      </c>
      <c r="Q80">
        <v>48793581900028</v>
      </c>
      <c r="R80" s="4">
        <v>47</v>
      </c>
      <c r="S80" s="1">
        <v>45628.487500000003</v>
      </c>
      <c r="T80" s="35" t="s">
        <v>281</v>
      </c>
      <c r="U80" t="s">
        <v>42</v>
      </c>
      <c r="V80" s="35" t="s">
        <v>282</v>
      </c>
      <c r="W80" t="s">
        <v>14</v>
      </c>
      <c r="X80" t="s">
        <v>44</v>
      </c>
      <c r="Y80" t="str">
        <f t="shared" si="3"/>
        <v>Domestique</v>
      </c>
      <c r="Z80" s="5">
        <v>0.9</v>
      </c>
      <c r="AA80" s="5" t="s">
        <v>1268</v>
      </c>
      <c r="AB80" s="5" t="s">
        <v>1269</v>
      </c>
      <c r="AC80" s="5" t="s">
        <v>1270</v>
      </c>
      <c r="AD80">
        <f t="shared" si="4"/>
        <v>97</v>
      </c>
      <c r="AE80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1" spans="1:31" x14ac:dyDescent="0.35">
      <c r="A81" t="s">
        <v>38</v>
      </c>
      <c r="B81" t="s">
        <v>41</v>
      </c>
      <c r="C81" t="s">
        <v>16</v>
      </c>
      <c r="D81" t="s">
        <v>19</v>
      </c>
      <c r="E81" t="s">
        <v>17</v>
      </c>
      <c r="F81" t="s">
        <v>18</v>
      </c>
      <c r="G81" t="s">
        <v>11</v>
      </c>
      <c r="H81" s="4">
        <v>5912</v>
      </c>
      <c r="I81" t="s">
        <v>24</v>
      </c>
      <c r="J81" t="s">
        <v>45</v>
      </c>
      <c r="K81" t="s">
        <v>20</v>
      </c>
      <c r="L81" t="s">
        <v>22</v>
      </c>
      <c r="M81" t="s">
        <v>23</v>
      </c>
      <c r="N81" t="s">
        <v>11</v>
      </c>
      <c r="O81" t="s">
        <v>283</v>
      </c>
      <c r="P81">
        <v>442463</v>
      </c>
      <c r="Q81">
        <v>35279499400017</v>
      </c>
      <c r="R81" s="4">
        <v>47</v>
      </c>
      <c r="S81" s="1">
        <v>45621.680555555555</v>
      </c>
      <c r="T81" s="35" t="s">
        <v>284</v>
      </c>
      <c r="U81" t="s">
        <v>42</v>
      </c>
      <c r="V81" s="35" t="s">
        <v>285</v>
      </c>
      <c r="W81" t="s">
        <v>14</v>
      </c>
      <c r="X81" t="s">
        <v>44</v>
      </c>
      <c r="Y81" t="str">
        <f t="shared" si="3"/>
        <v>Domestique</v>
      </c>
      <c r="Z81" s="5">
        <v>0.9</v>
      </c>
      <c r="AA81" s="5" t="s">
        <v>1268</v>
      </c>
      <c r="AB81" s="5" t="s">
        <v>1269</v>
      </c>
      <c r="AC81" s="5" t="s">
        <v>1270</v>
      </c>
      <c r="AD81">
        <f t="shared" si="4"/>
        <v>97</v>
      </c>
      <c r="AE8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2" spans="1:31" x14ac:dyDescent="0.35">
      <c r="A82" t="s">
        <v>38</v>
      </c>
      <c r="B82" t="s">
        <v>41</v>
      </c>
      <c r="C82" t="s">
        <v>16</v>
      </c>
      <c r="D82" t="s">
        <v>19</v>
      </c>
      <c r="E82" t="s">
        <v>17</v>
      </c>
      <c r="F82" t="s">
        <v>18</v>
      </c>
      <c r="G82" t="s">
        <v>11</v>
      </c>
      <c r="H82" s="4">
        <v>5912</v>
      </c>
      <c r="I82" t="s">
        <v>24</v>
      </c>
      <c r="J82" t="s">
        <v>45</v>
      </c>
      <c r="K82" t="s">
        <v>20</v>
      </c>
      <c r="L82" t="s">
        <v>22</v>
      </c>
      <c r="M82" t="s">
        <v>23</v>
      </c>
      <c r="N82" t="s">
        <v>11</v>
      </c>
      <c r="O82" t="s">
        <v>286</v>
      </c>
      <c r="P82">
        <v>442331</v>
      </c>
      <c r="Q82">
        <v>89185587600019</v>
      </c>
      <c r="R82" s="4">
        <v>47</v>
      </c>
      <c r="S82" s="1">
        <v>45621.625</v>
      </c>
      <c r="T82" s="35" t="s">
        <v>287</v>
      </c>
      <c r="U82" t="s">
        <v>42</v>
      </c>
      <c r="V82" s="35" t="s">
        <v>288</v>
      </c>
      <c r="W82" t="s">
        <v>14</v>
      </c>
      <c r="X82" t="s">
        <v>44</v>
      </c>
      <c r="Y82" t="str">
        <f t="shared" si="3"/>
        <v>Domestique</v>
      </c>
      <c r="Z82" s="5">
        <v>0.9</v>
      </c>
      <c r="AA82" s="5" t="s">
        <v>1268</v>
      </c>
      <c r="AB82" s="5" t="s">
        <v>1269</v>
      </c>
      <c r="AC82" s="5" t="s">
        <v>1270</v>
      </c>
      <c r="AD82">
        <f t="shared" si="4"/>
        <v>97</v>
      </c>
      <c r="AE82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3" spans="1:31" x14ac:dyDescent="0.35">
      <c r="A83" t="s">
        <v>6</v>
      </c>
      <c r="B83" t="s">
        <v>10</v>
      </c>
      <c r="C83" t="s">
        <v>16</v>
      </c>
      <c r="D83" t="s">
        <v>19</v>
      </c>
      <c r="E83" t="s">
        <v>17</v>
      </c>
      <c r="F83" t="s">
        <v>18</v>
      </c>
      <c r="G83" t="s">
        <v>11</v>
      </c>
      <c r="H83" s="4">
        <v>7372</v>
      </c>
      <c r="I83" t="s">
        <v>24</v>
      </c>
      <c r="J83" t="s">
        <v>37</v>
      </c>
      <c r="K83" t="s">
        <v>294</v>
      </c>
      <c r="L83" t="s">
        <v>22</v>
      </c>
      <c r="M83" t="s">
        <v>23</v>
      </c>
      <c r="N83" t="s">
        <v>11</v>
      </c>
      <c r="O83" t="s">
        <v>289</v>
      </c>
      <c r="P83">
        <v>442324</v>
      </c>
      <c r="Q83">
        <v>82870175500054</v>
      </c>
      <c r="R83" s="4" t="s">
        <v>290</v>
      </c>
      <c r="S83" s="1">
        <v>45621.59652777778</v>
      </c>
      <c r="T83" t="s">
        <v>291</v>
      </c>
      <c r="U83" t="s">
        <v>292</v>
      </c>
      <c r="V83" t="s">
        <v>293</v>
      </c>
      <c r="W83" t="s">
        <v>14</v>
      </c>
      <c r="X83" t="s">
        <v>15</v>
      </c>
      <c r="Y83" t="str">
        <f t="shared" si="3"/>
        <v>Domestique</v>
      </c>
      <c r="Z83"/>
      <c r="AA83"/>
      <c r="AB83"/>
      <c r="AC83"/>
      <c r="AD83">
        <f t="shared" si="4"/>
        <v>1</v>
      </c>
      <c r="AE83" t="str">
        <f t="shared" si="5"/>
        <v>En face-Ã -faceSociÃ©tÃ© ou assimilÃ©eBÃ©nÃ©ficiaire non PPE&lt; 12 moisComplet Ã  jourFrance [FR]7372Aucune occurence (12 mois glissants)VADTous les Moyens de paiementUniquee-paiement avec 3D SecureFrance [FR]</v>
      </c>
    </row>
    <row r="84" spans="1:31" x14ac:dyDescent="0.35">
      <c r="A84" t="s">
        <v>38</v>
      </c>
      <c r="B84" t="s">
        <v>41</v>
      </c>
      <c r="C84" t="s">
        <v>16</v>
      </c>
      <c r="D84" t="s">
        <v>19</v>
      </c>
      <c r="E84" t="s">
        <v>17</v>
      </c>
      <c r="F84" t="s">
        <v>18</v>
      </c>
      <c r="G84" t="s">
        <v>11</v>
      </c>
      <c r="H84" s="4">
        <v>5912</v>
      </c>
      <c r="I84" t="s">
        <v>24</v>
      </c>
      <c r="J84" t="s">
        <v>45</v>
      </c>
      <c r="K84" t="s">
        <v>20</v>
      </c>
      <c r="L84" t="s">
        <v>22</v>
      </c>
      <c r="M84" t="s">
        <v>23</v>
      </c>
      <c r="N84" t="s">
        <v>11</v>
      </c>
      <c r="O84" t="s">
        <v>295</v>
      </c>
      <c r="P84">
        <v>441479</v>
      </c>
      <c r="Q84">
        <v>81921508800017</v>
      </c>
      <c r="R84" s="4">
        <v>47</v>
      </c>
      <c r="S84" s="1">
        <v>45618.417361111111</v>
      </c>
      <c r="T84" s="35" t="s">
        <v>296</v>
      </c>
      <c r="U84" t="s">
        <v>42</v>
      </c>
      <c r="V84" s="35" t="s">
        <v>297</v>
      </c>
      <c r="W84" t="s">
        <v>14</v>
      </c>
      <c r="X84" t="s">
        <v>44</v>
      </c>
      <c r="Y84" t="str">
        <f t="shared" si="3"/>
        <v>Domestique</v>
      </c>
      <c r="Z84" s="5">
        <v>0.9</v>
      </c>
      <c r="AA84" s="5" t="s">
        <v>1268</v>
      </c>
      <c r="AB84" s="5" t="s">
        <v>1269</v>
      </c>
      <c r="AC84" s="5" t="s">
        <v>1270</v>
      </c>
      <c r="AD84">
        <f t="shared" si="4"/>
        <v>97</v>
      </c>
      <c r="AE84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5" spans="1:31" x14ac:dyDescent="0.35">
      <c r="A85" t="s">
        <v>38</v>
      </c>
      <c r="B85" t="s">
        <v>41</v>
      </c>
      <c r="C85" t="s">
        <v>16</v>
      </c>
      <c r="D85" t="s">
        <v>19</v>
      </c>
      <c r="E85" t="s">
        <v>17</v>
      </c>
      <c r="F85" t="s">
        <v>18</v>
      </c>
      <c r="G85" t="s">
        <v>11</v>
      </c>
      <c r="H85" s="4">
        <v>5912</v>
      </c>
      <c r="I85" t="s">
        <v>24</v>
      </c>
      <c r="J85" t="s">
        <v>45</v>
      </c>
      <c r="K85" t="s">
        <v>20</v>
      </c>
      <c r="L85" t="s">
        <v>22</v>
      </c>
      <c r="M85" t="s">
        <v>23</v>
      </c>
      <c r="N85" t="s">
        <v>11</v>
      </c>
      <c r="O85" t="s">
        <v>298</v>
      </c>
      <c r="P85">
        <v>440944</v>
      </c>
      <c r="Q85">
        <v>84750451100019</v>
      </c>
      <c r="R85" s="4">
        <v>47</v>
      </c>
      <c r="S85" s="1">
        <v>45616.711805555555</v>
      </c>
      <c r="T85" s="35" t="s">
        <v>299</v>
      </c>
      <c r="U85" t="s">
        <v>42</v>
      </c>
      <c r="V85" s="35" t="s">
        <v>300</v>
      </c>
      <c r="W85" t="s">
        <v>14</v>
      </c>
      <c r="X85" t="s">
        <v>44</v>
      </c>
      <c r="Y85" t="str">
        <f t="shared" si="3"/>
        <v>Domestique</v>
      </c>
      <c r="Z85" s="5">
        <v>0.9</v>
      </c>
      <c r="AA85" s="5" t="s">
        <v>1268</v>
      </c>
      <c r="AB85" s="5" t="s">
        <v>1269</v>
      </c>
      <c r="AC85" s="5" t="s">
        <v>1270</v>
      </c>
      <c r="AD85">
        <f t="shared" si="4"/>
        <v>97</v>
      </c>
      <c r="AE85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6" spans="1:31" x14ac:dyDescent="0.35">
      <c r="A86" t="s">
        <v>38</v>
      </c>
      <c r="B86" t="s">
        <v>41</v>
      </c>
      <c r="C86" t="s">
        <v>16</v>
      </c>
      <c r="D86" t="s">
        <v>19</v>
      </c>
      <c r="E86" t="s">
        <v>17</v>
      </c>
      <c r="F86" t="s">
        <v>18</v>
      </c>
      <c r="G86" t="s">
        <v>11</v>
      </c>
      <c r="H86" s="4">
        <v>5912</v>
      </c>
      <c r="I86" t="s">
        <v>24</v>
      </c>
      <c r="J86" t="s">
        <v>45</v>
      </c>
      <c r="K86" t="s">
        <v>20</v>
      </c>
      <c r="L86" t="s">
        <v>22</v>
      </c>
      <c r="M86" t="s">
        <v>23</v>
      </c>
      <c r="N86" t="s">
        <v>11</v>
      </c>
      <c r="O86" t="s">
        <v>301</v>
      </c>
      <c r="P86">
        <v>440843</v>
      </c>
      <c r="Q86">
        <v>83099855500015</v>
      </c>
      <c r="R86" s="4">
        <v>47</v>
      </c>
      <c r="S86" s="1">
        <v>45616.679166666669</v>
      </c>
      <c r="T86" s="35" t="s">
        <v>302</v>
      </c>
      <c r="U86" t="s">
        <v>42</v>
      </c>
      <c r="V86" s="35" t="s">
        <v>303</v>
      </c>
      <c r="W86" t="s">
        <v>14</v>
      </c>
      <c r="X86" t="s">
        <v>44</v>
      </c>
      <c r="Y86" t="str">
        <f t="shared" si="3"/>
        <v>Domestique</v>
      </c>
      <c r="Z86" s="5">
        <v>0.9</v>
      </c>
      <c r="AA86" s="5" t="s">
        <v>1268</v>
      </c>
      <c r="AB86" s="5" t="s">
        <v>1269</v>
      </c>
      <c r="AC86" s="5" t="s">
        <v>1270</v>
      </c>
      <c r="AD86">
        <f t="shared" si="4"/>
        <v>97</v>
      </c>
      <c r="AE86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7" spans="1:31" x14ac:dyDescent="0.35">
      <c r="A87" t="s">
        <v>38</v>
      </c>
      <c r="B87" t="s">
        <v>41</v>
      </c>
      <c r="C87" t="s">
        <v>16</v>
      </c>
      <c r="D87" t="s">
        <v>19</v>
      </c>
      <c r="E87" t="s">
        <v>17</v>
      </c>
      <c r="F87" t="s">
        <v>18</v>
      </c>
      <c r="G87" t="s">
        <v>11</v>
      </c>
      <c r="H87" s="4">
        <v>5912</v>
      </c>
      <c r="I87" t="s">
        <v>24</v>
      </c>
      <c r="J87" t="s">
        <v>45</v>
      </c>
      <c r="K87" t="s">
        <v>20</v>
      </c>
      <c r="L87" t="s">
        <v>22</v>
      </c>
      <c r="M87" t="s">
        <v>23</v>
      </c>
      <c r="N87" t="s">
        <v>11</v>
      </c>
      <c r="O87" t="s">
        <v>304</v>
      </c>
      <c r="P87">
        <v>440321</v>
      </c>
      <c r="Q87">
        <v>89353282000022</v>
      </c>
      <c r="R87" s="4">
        <v>47</v>
      </c>
      <c r="S87" s="1">
        <v>45615.680555555555</v>
      </c>
      <c r="T87" s="35" t="s">
        <v>305</v>
      </c>
      <c r="U87" t="s">
        <v>42</v>
      </c>
      <c r="V87" s="35" t="s">
        <v>306</v>
      </c>
      <c r="W87" t="s">
        <v>14</v>
      </c>
      <c r="X87" t="s">
        <v>44</v>
      </c>
      <c r="Y87" t="str">
        <f t="shared" si="3"/>
        <v>Domestique</v>
      </c>
      <c r="Z87" s="5">
        <v>0.9</v>
      </c>
      <c r="AA87" s="5" t="s">
        <v>1268</v>
      </c>
      <c r="AB87" s="5" t="s">
        <v>1269</v>
      </c>
      <c r="AC87" s="5" t="s">
        <v>1270</v>
      </c>
      <c r="AD87">
        <f t="shared" si="4"/>
        <v>97</v>
      </c>
      <c r="AE8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8" spans="1:31" x14ac:dyDescent="0.35">
      <c r="A88" t="s">
        <v>38</v>
      </c>
      <c r="B88" t="s">
        <v>41</v>
      </c>
      <c r="C88" t="s">
        <v>16</v>
      </c>
      <c r="D88" t="s">
        <v>19</v>
      </c>
      <c r="E88" t="s">
        <v>17</v>
      </c>
      <c r="F88" t="s">
        <v>18</v>
      </c>
      <c r="G88" t="s">
        <v>11</v>
      </c>
      <c r="H88" s="4">
        <v>5912</v>
      </c>
      <c r="I88" t="s">
        <v>24</v>
      </c>
      <c r="J88" t="s">
        <v>45</v>
      </c>
      <c r="K88" t="s">
        <v>20</v>
      </c>
      <c r="L88" t="s">
        <v>22</v>
      </c>
      <c r="M88" t="s">
        <v>23</v>
      </c>
      <c r="N88" t="s">
        <v>11</v>
      </c>
      <c r="O88" t="s">
        <v>307</v>
      </c>
      <c r="P88">
        <v>439619</v>
      </c>
      <c r="Q88">
        <v>30935813300010</v>
      </c>
      <c r="R88" s="4">
        <v>47</v>
      </c>
      <c r="S88" s="1">
        <v>45614.395833333336</v>
      </c>
      <c r="T88" s="35" t="s">
        <v>308</v>
      </c>
      <c r="U88" t="s">
        <v>42</v>
      </c>
      <c r="V88" s="35" t="s">
        <v>309</v>
      </c>
      <c r="W88" t="s">
        <v>14</v>
      </c>
      <c r="X88" t="s">
        <v>44</v>
      </c>
      <c r="Y88" t="str">
        <f t="shared" si="3"/>
        <v>Domestique</v>
      </c>
      <c r="Z88" s="5">
        <v>0.9</v>
      </c>
      <c r="AA88" s="5" t="s">
        <v>1268</v>
      </c>
      <c r="AB88" s="5" t="s">
        <v>1269</v>
      </c>
      <c r="AC88" s="5" t="s">
        <v>1270</v>
      </c>
      <c r="AD88">
        <f t="shared" si="4"/>
        <v>97</v>
      </c>
      <c r="AE8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89" spans="1:31" x14ac:dyDescent="0.35">
      <c r="A89" t="s">
        <v>38</v>
      </c>
      <c r="B89" t="s">
        <v>41</v>
      </c>
      <c r="C89" t="s">
        <v>16</v>
      </c>
      <c r="D89" t="s">
        <v>19</v>
      </c>
      <c r="E89" t="s">
        <v>17</v>
      </c>
      <c r="F89" t="s">
        <v>18</v>
      </c>
      <c r="G89" t="s">
        <v>11</v>
      </c>
      <c r="H89" s="4">
        <v>5912</v>
      </c>
      <c r="I89" t="s">
        <v>24</v>
      </c>
      <c r="J89" t="s">
        <v>45</v>
      </c>
      <c r="K89" t="s">
        <v>20</v>
      </c>
      <c r="L89" t="s">
        <v>22</v>
      </c>
      <c r="M89" t="s">
        <v>23</v>
      </c>
      <c r="N89" t="s">
        <v>11</v>
      </c>
      <c r="O89" t="s">
        <v>310</v>
      </c>
      <c r="P89">
        <v>439509</v>
      </c>
      <c r="Q89">
        <v>53478929200024</v>
      </c>
      <c r="R89" s="4">
        <v>47</v>
      </c>
      <c r="S89" s="1">
        <v>45612.593055555553</v>
      </c>
      <c r="T89" s="35" t="s">
        <v>311</v>
      </c>
      <c r="U89" t="s">
        <v>42</v>
      </c>
      <c r="V89" s="35" t="s">
        <v>312</v>
      </c>
      <c r="W89" t="s">
        <v>14</v>
      </c>
      <c r="X89" t="s">
        <v>44</v>
      </c>
      <c r="Y89" t="str">
        <f t="shared" si="3"/>
        <v>Domestique</v>
      </c>
      <c r="Z89" s="5">
        <v>0.9</v>
      </c>
      <c r="AA89" s="5" t="s">
        <v>1268</v>
      </c>
      <c r="AB89" s="5" t="s">
        <v>1269</v>
      </c>
      <c r="AC89" s="5" t="s">
        <v>1270</v>
      </c>
      <c r="AD89">
        <f t="shared" si="4"/>
        <v>97</v>
      </c>
      <c r="AE8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0" spans="1:31" x14ac:dyDescent="0.35">
      <c r="A90" t="s">
        <v>38</v>
      </c>
      <c r="B90" t="s">
        <v>41</v>
      </c>
      <c r="C90" t="s">
        <v>16</v>
      </c>
      <c r="D90" t="s">
        <v>19</v>
      </c>
      <c r="E90" t="s">
        <v>17</v>
      </c>
      <c r="F90" t="s">
        <v>18</v>
      </c>
      <c r="G90" t="s">
        <v>11</v>
      </c>
      <c r="H90" s="4">
        <v>5912</v>
      </c>
      <c r="I90" t="s">
        <v>24</v>
      </c>
      <c r="J90" t="s">
        <v>45</v>
      </c>
      <c r="K90" t="s">
        <v>20</v>
      </c>
      <c r="L90" t="s">
        <v>22</v>
      </c>
      <c r="M90" t="s">
        <v>23</v>
      </c>
      <c r="N90" t="s">
        <v>11</v>
      </c>
      <c r="O90" t="s">
        <v>313</v>
      </c>
      <c r="P90">
        <v>439383</v>
      </c>
      <c r="Q90">
        <v>52528285100027</v>
      </c>
      <c r="R90" s="4">
        <v>47</v>
      </c>
      <c r="S90" s="1">
        <v>45611.783333333333</v>
      </c>
      <c r="T90" s="35" t="s">
        <v>314</v>
      </c>
      <c r="U90" t="s">
        <v>42</v>
      </c>
      <c r="V90" s="35" t="s">
        <v>315</v>
      </c>
      <c r="W90" t="s">
        <v>14</v>
      </c>
      <c r="X90" t="s">
        <v>44</v>
      </c>
      <c r="Y90" t="str">
        <f t="shared" si="3"/>
        <v>Domestique</v>
      </c>
      <c r="Z90" s="5">
        <v>0.9</v>
      </c>
      <c r="AA90" s="5" t="s">
        <v>1268</v>
      </c>
      <c r="AB90" s="5" t="s">
        <v>1269</v>
      </c>
      <c r="AC90" s="5" t="s">
        <v>1270</v>
      </c>
      <c r="AD90">
        <f t="shared" si="4"/>
        <v>97</v>
      </c>
      <c r="AE90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1" spans="1:31" x14ac:dyDescent="0.35">
      <c r="A91" t="s">
        <v>38</v>
      </c>
      <c r="B91" t="s">
        <v>41</v>
      </c>
      <c r="C91" t="s">
        <v>16</v>
      </c>
      <c r="D91" t="s">
        <v>19</v>
      </c>
      <c r="E91" t="s">
        <v>17</v>
      </c>
      <c r="F91" t="s">
        <v>18</v>
      </c>
      <c r="G91" t="s">
        <v>11</v>
      </c>
      <c r="H91" s="4">
        <v>5912</v>
      </c>
      <c r="I91" t="s">
        <v>24</v>
      </c>
      <c r="J91" t="s">
        <v>45</v>
      </c>
      <c r="K91" t="s">
        <v>20</v>
      </c>
      <c r="L91" t="s">
        <v>22</v>
      </c>
      <c r="M91" t="s">
        <v>23</v>
      </c>
      <c r="N91" t="s">
        <v>11</v>
      </c>
      <c r="O91" t="s">
        <v>316</v>
      </c>
      <c r="P91">
        <v>439259</v>
      </c>
      <c r="Q91">
        <v>49292578900017</v>
      </c>
      <c r="R91" s="4">
        <v>47</v>
      </c>
      <c r="S91" s="1">
        <v>45611.603472222225</v>
      </c>
      <c r="T91" s="35" t="s">
        <v>317</v>
      </c>
      <c r="U91" t="s">
        <v>42</v>
      </c>
      <c r="V91" s="35" t="s">
        <v>318</v>
      </c>
      <c r="W91" t="s">
        <v>14</v>
      </c>
      <c r="X91" t="s">
        <v>44</v>
      </c>
      <c r="Y91" t="str">
        <f t="shared" si="3"/>
        <v>Domestique</v>
      </c>
      <c r="Z91" s="5">
        <v>0.9</v>
      </c>
      <c r="AA91" s="5" t="s">
        <v>1268</v>
      </c>
      <c r="AB91" s="5" t="s">
        <v>1269</v>
      </c>
      <c r="AC91" s="5" t="s">
        <v>1270</v>
      </c>
      <c r="AD91">
        <f t="shared" si="4"/>
        <v>97</v>
      </c>
      <c r="AE9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2" spans="1:31" x14ac:dyDescent="0.35">
      <c r="A92" t="s">
        <v>38</v>
      </c>
      <c r="B92" t="s">
        <v>41</v>
      </c>
      <c r="C92" t="s">
        <v>16</v>
      </c>
      <c r="D92" t="s">
        <v>19</v>
      </c>
      <c r="E92" t="s">
        <v>17</v>
      </c>
      <c r="F92" t="s">
        <v>18</v>
      </c>
      <c r="G92" t="s">
        <v>11</v>
      </c>
      <c r="H92" s="4">
        <v>5912</v>
      </c>
      <c r="I92" t="s">
        <v>24</v>
      </c>
      <c r="J92" t="s">
        <v>45</v>
      </c>
      <c r="K92" t="s">
        <v>20</v>
      </c>
      <c r="L92" t="s">
        <v>22</v>
      </c>
      <c r="M92" t="s">
        <v>23</v>
      </c>
      <c r="N92" t="s">
        <v>11</v>
      </c>
      <c r="O92" t="s">
        <v>319</v>
      </c>
      <c r="P92">
        <v>439188</v>
      </c>
      <c r="Q92">
        <v>34996491600036</v>
      </c>
      <c r="R92" s="4">
        <v>47</v>
      </c>
      <c r="S92" s="1">
        <v>45611.509722222225</v>
      </c>
      <c r="T92" s="35" t="s">
        <v>320</v>
      </c>
      <c r="U92" t="s">
        <v>42</v>
      </c>
      <c r="V92" s="35" t="s">
        <v>321</v>
      </c>
      <c r="W92" t="s">
        <v>14</v>
      </c>
      <c r="X92" t="s">
        <v>44</v>
      </c>
      <c r="Y92" t="str">
        <f t="shared" si="3"/>
        <v>Domestique</v>
      </c>
      <c r="Z92" s="5">
        <v>0.9</v>
      </c>
      <c r="AA92" s="5" t="s">
        <v>1268</v>
      </c>
      <c r="AB92" s="5" t="s">
        <v>1269</v>
      </c>
      <c r="AC92" s="5" t="s">
        <v>1270</v>
      </c>
      <c r="AD92">
        <f t="shared" si="4"/>
        <v>97</v>
      </c>
      <c r="AE92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3" spans="1:31" x14ac:dyDescent="0.35">
      <c r="A93" t="s">
        <v>38</v>
      </c>
      <c r="B93" t="s">
        <v>41</v>
      </c>
      <c r="C93" t="s">
        <v>16</v>
      </c>
      <c r="D93" t="s">
        <v>19</v>
      </c>
      <c r="E93" t="s">
        <v>17</v>
      </c>
      <c r="F93" t="s">
        <v>18</v>
      </c>
      <c r="G93" t="s">
        <v>11</v>
      </c>
      <c r="H93" s="4">
        <v>5912</v>
      </c>
      <c r="I93" t="s">
        <v>24</v>
      </c>
      <c r="J93" t="s">
        <v>45</v>
      </c>
      <c r="K93" t="s">
        <v>20</v>
      </c>
      <c r="L93" t="s">
        <v>22</v>
      </c>
      <c r="M93" t="s">
        <v>23</v>
      </c>
      <c r="N93" t="s">
        <v>11</v>
      </c>
      <c r="O93" t="s">
        <v>322</v>
      </c>
      <c r="P93">
        <v>436953</v>
      </c>
      <c r="Q93">
        <v>49505169000016</v>
      </c>
      <c r="R93" s="4">
        <v>47</v>
      </c>
      <c r="S93" s="1">
        <v>45608.709027777775</v>
      </c>
      <c r="T93" s="35" t="s">
        <v>323</v>
      </c>
      <c r="U93" t="s">
        <v>42</v>
      </c>
      <c r="V93" s="35" t="s">
        <v>324</v>
      </c>
      <c r="W93" t="s">
        <v>14</v>
      </c>
      <c r="X93" t="s">
        <v>44</v>
      </c>
      <c r="Y93" t="str">
        <f t="shared" si="3"/>
        <v>Domestique</v>
      </c>
      <c r="Z93" s="5">
        <v>0.9</v>
      </c>
      <c r="AA93" s="5" t="s">
        <v>1268</v>
      </c>
      <c r="AB93" s="5" t="s">
        <v>1269</v>
      </c>
      <c r="AC93" s="5" t="s">
        <v>1270</v>
      </c>
      <c r="AD93">
        <f t="shared" si="4"/>
        <v>97</v>
      </c>
      <c r="AE93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4" spans="1:31" x14ac:dyDescent="0.35">
      <c r="A94" t="s">
        <v>38</v>
      </c>
      <c r="B94" t="s">
        <v>41</v>
      </c>
      <c r="C94" t="s">
        <v>16</v>
      </c>
      <c r="D94" t="s">
        <v>19</v>
      </c>
      <c r="E94" t="s">
        <v>17</v>
      </c>
      <c r="F94" t="s">
        <v>18</v>
      </c>
      <c r="G94" t="s">
        <v>11</v>
      </c>
      <c r="H94" s="4">
        <v>5912</v>
      </c>
      <c r="I94" t="s">
        <v>24</v>
      </c>
      <c r="J94" t="s">
        <v>45</v>
      </c>
      <c r="K94" t="s">
        <v>20</v>
      </c>
      <c r="L94" t="s">
        <v>22</v>
      </c>
      <c r="M94" t="s">
        <v>23</v>
      </c>
      <c r="N94" t="s">
        <v>11</v>
      </c>
      <c r="O94" t="s">
        <v>325</v>
      </c>
      <c r="P94">
        <v>436931</v>
      </c>
      <c r="Q94">
        <v>78841372200018</v>
      </c>
      <c r="R94" s="4">
        <v>47</v>
      </c>
      <c r="S94" s="1">
        <v>45608.65902777778</v>
      </c>
      <c r="T94" s="35" t="s">
        <v>326</v>
      </c>
      <c r="U94" t="s">
        <v>42</v>
      </c>
      <c r="V94" s="35" t="s">
        <v>327</v>
      </c>
      <c r="W94" t="s">
        <v>14</v>
      </c>
      <c r="X94" t="s">
        <v>44</v>
      </c>
      <c r="Y94" t="str">
        <f t="shared" si="3"/>
        <v>Domestique</v>
      </c>
      <c r="Z94" s="5">
        <v>0.9</v>
      </c>
      <c r="AA94" s="5" t="s">
        <v>1268</v>
      </c>
      <c r="AB94" s="5" t="s">
        <v>1269</v>
      </c>
      <c r="AC94" s="5" t="s">
        <v>1270</v>
      </c>
      <c r="AD94">
        <f t="shared" si="4"/>
        <v>97</v>
      </c>
      <c r="AE94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5" spans="1:31" x14ac:dyDescent="0.35">
      <c r="A95" t="s">
        <v>38</v>
      </c>
      <c r="B95" t="s">
        <v>41</v>
      </c>
      <c r="C95" t="s">
        <v>16</v>
      </c>
      <c r="D95" t="s">
        <v>19</v>
      </c>
      <c r="E95" t="s">
        <v>17</v>
      </c>
      <c r="F95" t="s">
        <v>18</v>
      </c>
      <c r="G95" t="s">
        <v>11</v>
      </c>
      <c r="H95" s="4">
        <v>5912</v>
      </c>
      <c r="I95" t="s">
        <v>24</v>
      </c>
      <c r="J95" t="s">
        <v>45</v>
      </c>
      <c r="K95" t="s">
        <v>20</v>
      </c>
      <c r="L95" t="s">
        <v>22</v>
      </c>
      <c r="M95" t="s">
        <v>23</v>
      </c>
      <c r="N95" t="s">
        <v>11</v>
      </c>
      <c r="O95" t="s">
        <v>328</v>
      </c>
      <c r="P95">
        <v>435764</v>
      </c>
      <c r="Q95">
        <v>48295756000014</v>
      </c>
      <c r="R95" s="4">
        <v>47</v>
      </c>
      <c r="S95" s="1">
        <v>45603.689583333333</v>
      </c>
      <c r="T95" s="35" t="s">
        <v>329</v>
      </c>
      <c r="U95" t="s">
        <v>42</v>
      </c>
      <c r="V95" s="35" t="s">
        <v>330</v>
      </c>
      <c r="W95" t="s">
        <v>14</v>
      </c>
      <c r="X95" t="s">
        <v>44</v>
      </c>
      <c r="Y95" t="str">
        <f t="shared" si="3"/>
        <v>Domestique</v>
      </c>
      <c r="Z95" s="5">
        <v>0.9</v>
      </c>
      <c r="AA95" s="5" t="s">
        <v>1268</v>
      </c>
      <c r="AB95" s="5" t="s">
        <v>1269</v>
      </c>
      <c r="AC95" s="5" t="s">
        <v>1270</v>
      </c>
      <c r="AD95">
        <f t="shared" si="4"/>
        <v>97</v>
      </c>
      <c r="AE95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6" spans="1:31" x14ac:dyDescent="0.35">
      <c r="A96" t="s">
        <v>38</v>
      </c>
      <c r="B96" t="s">
        <v>41</v>
      </c>
      <c r="C96" t="s">
        <v>16</v>
      </c>
      <c r="D96" t="s">
        <v>19</v>
      </c>
      <c r="E96" t="s">
        <v>17</v>
      </c>
      <c r="F96" t="s">
        <v>18</v>
      </c>
      <c r="G96" t="s">
        <v>11</v>
      </c>
      <c r="H96" s="4">
        <v>5912</v>
      </c>
      <c r="I96" t="s">
        <v>24</v>
      </c>
      <c r="J96" t="s">
        <v>45</v>
      </c>
      <c r="K96" t="s">
        <v>20</v>
      </c>
      <c r="L96" t="s">
        <v>22</v>
      </c>
      <c r="M96" t="s">
        <v>23</v>
      </c>
      <c r="N96" t="s">
        <v>11</v>
      </c>
      <c r="O96" t="s">
        <v>331</v>
      </c>
      <c r="P96">
        <v>434926</v>
      </c>
      <c r="Q96">
        <v>88451627900012</v>
      </c>
      <c r="R96" s="4">
        <v>47</v>
      </c>
      <c r="S96" s="1">
        <v>45602.56527777778</v>
      </c>
      <c r="T96" s="35" t="s">
        <v>332</v>
      </c>
      <c r="U96" t="s">
        <v>42</v>
      </c>
      <c r="V96" s="35" t="s">
        <v>333</v>
      </c>
      <c r="W96" t="s">
        <v>14</v>
      </c>
      <c r="X96" t="s">
        <v>44</v>
      </c>
      <c r="Y96" t="str">
        <f t="shared" si="3"/>
        <v>Domestique</v>
      </c>
      <c r="Z96" s="5">
        <v>0.9</v>
      </c>
      <c r="AA96" s="5" t="s">
        <v>1268</v>
      </c>
      <c r="AB96" s="5" t="s">
        <v>1269</v>
      </c>
      <c r="AC96" s="5" t="s">
        <v>1270</v>
      </c>
      <c r="AD96">
        <f t="shared" si="4"/>
        <v>97</v>
      </c>
      <c r="AE96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7" spans="1:31" x14ac:dyDescent="0.35">
      <c r="A97" t="s">
        <v>38</v>
      </c>
      <c r="B97" t="s">
        <v>41</v>
      </c>
      <c r="C97" t="s">
        <v>16</v>
      </c>
      <c r="D97" t="s">
        <v>19</v>
      </c>
      <c r="E97" t="s">
        <v>17</v>
      </c>
      <c r="F97" t="s">
        <v>18</v>
      </c>
      <c r="G97" t="s">
        <v>11</v>
      </c>
      <c r="H97" s="4">
        <v>5912</v>
      </c>
      <c r="I97" t="s">
        <v>24</v>
      </c>
      <c r="J97" t="s">
        <v>45</v>
      </c>
      <c r="K97" t="s">
        <v>20</v>
      </c>
      <c r="L97" t="s">
        <v>22</v>
      </c>
      <c r="M97" t="s">
        <v>23</v>
      </c>
      <c r="N97" t="s">
        <v>11</v>
      </c>
      <c r="O97" t="s">
        <v>334</v>
      </c>
      <c r="P97">
        <v>430479</v>
      </c>
      <c r="Q97">
        <v>93329381300012</v>
      </c>
      <c r="R97" s="4">
        <v>47</v>
      </c>
      <c r="S97" s="1">
        <v>45590.77847222222</v>
      </c>
      <c r="T97" s="35" t="s">
        <v>335</v>
      </c>
      <c r="U97" t="s">
        <v>42</v>
      </c>
      <c r="V97" s="35" t="s">
        <v>336</v>
      </c>
      <c r="W97" t="s">
        <v>14</v>
      </c>
      <c r="X97" t="s">
        <v>44</v>
      </c>
      <c r="Y97" t="str">
        <f t="shared" si="3"/>
        <v>Domestique</v>
      </c>
      <c r="Z97" s="5">
        <v>0.9</v>
      </c>
      <c r="AA97" s="5" t="s">
        <v>1268</v>
      </c>
      <c r="AB97" s="5" t="s">
        <v>1269</v>
      </c>
      <c r="AC97" s="5" t="s">
        <v>1270</v>
      </c>
      <c r="AD97">
        <f t="shared" si="4"/>
        <v>97</v>
      </c>
      <c r="AE9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8" spans="1:31" x14ac:dyDescent="0.35">
      <c r="A98" t="s">
        <v>38</v>
      </c>
      <c r="B98" t="s">
        <v>41</v>
      </c>
      <c r="C98" t="s">
        <v>16</v>
      </c>
      <c r="D98" t="s">
        <v>19</v>
      </c>
      <c r="E98" t="s">
        <v>17</v>
      </c>
      <c r="F98" t="s">
        <v>18</v>
      </c>
      <c r="G98" t="s">
        <v>11</v>
      </c>
      <c r="H98" s="4">
        <v>5912</v>
      </c>
      <c r="I98" t="s">
        <v>24</v>
      </c>
      <c r="J98" t="s">
        <v>45</v>
      </c>
      <c r="K98" t="s">
        <v>20</v>
      </c>
      <c r="L98" t="s">
        <v>22</v>
      </c>
      <c r="M98" t="s">
        <v>23</v>
      </c>
      <c r="N98" t="s">
        <v>11</v>
      </c>
      <c r="O98" t="s">
        <v>337</v>
      </c>
      <c r="P98">
        <v>430181</v>
      </c>
      <c r="Q98">
        <v>47955048500029</v>
      </c>
      <c r="R98" s="4">
        <v>47</v>
      </c>
      <c r="S98" s="1">
        <v>45589.495138888888</v>
      </c>
      <c r="T98" s="35" t="s">
        <v>338</v>
      </c>
      <c r="U98" t="s">
        <v>42</v>
      </c>
      <c r="V98" s="35" t="s">
        <v>339</v>
      </c>
      <c r="W98" t="s">
        <v>14</v>
      </c>
      <c r="X98" t="s">
        <v>44</v>
      </c>
      <c r="Y98" t="str">
        <f t="shared" si="3"/>
        <v>Domestique</v>
      </c>
      <c r="Z98" s="5">
        <v>0.9</v>
      </c>
      <c r="AA98" s="5" t="s">
        <v>1268</v>
      </c>
      <c r="AB98" s="5" t="s">
        <v>1269</v>
      </c>
      <c r="AC98" s="5" t="s">
        <v>1270</v>
      </c>
      <c r="AD98">
        <f t="shared" si="4"/>
        <v>97</v>
      </c>
      <c r="AE9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99" spans="1:31" x14ac:dyDescent="0.35">
      <c r="A99" t="s">
        <v>38</v>
      </c>
      <c r="B99" t="s">
        <v>41</v>
      </c>
      <c r="C99" t="s">
        <v>16</v>
      </c>
      <c r="D99" t="s">
        <v>19</v>
      </c>
      <c r="E99" t="s">
        <v>17</v>
      </c>
      <c r="F99" t="s">
        <v>18</v>
      </c>
      <c r="G99" t="s">
        <v>11</v>
      </c>
      <c r="H99" s="4">
        <v>5912</v>
      </c>
      <c r="I99" t="s">
        <v>24</v>
      </c>
      <c r="J99" t="s">
        <v>45</v>
      </c>
      <c r="K99" t="s">
        <v>20</v>
      </c>
      <c r="L99" t="s">
        <v>22</v>
      </c>
      <c r="M99" t="s">
        <v>23</v>
      </c>
      <c r="N99" t="s">
        <v>11</v>
      </c>
      <c r="O99" t="s">
        <v>340</v>
      </c>
      <c r="P99">
        <v>430022</v>
      </c>
      <c r="Q99">
        <v>48194887500010</v>
      </c>
      <c r="R99" s="4">
        <v>47</v>
      </c>
      <c r="S99" s="1">
        <v>45589.4</v>
      </c>
      <c r="T99" s="35" t="s">
        <v>341</v>
      </c>
      <c r="U99" t="s">
        <v>42</v>
      </c>
      <c r="V99" s="35" t="s">
        <v>342</v>
      </c>
      <c r="W99" t="s">
        <v>14</v>
      </c>
      <c r="X99" t="s">
        <v>44</v>
      </c>
      <c r="Y99" t="str">
        <f t="shared" si="3"/>
        <v>Domestique</v>
      </c>
      <c r="Z99" s="5">
        <v>0.9</v>
      </c>
      <c r="AA99" s="5" t="s">
        <v>1268</v>
      </c>
      <c r="AB99" s="5" t="s">
        <v>1269</v>
      </c>
      <c r="AC99" s="5" t="s">
        <v>1270</v>
      </c>
      <c r="AD99">
        <f t="shared" si="4"/>
        <v>97</v>
      </c>
      <c r="AE9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0" spans="1:31" x14ac:dyDescent="0.35">
      <c r="A100" t="s">
        <v>6</v>
      </c>
      <c r="B100" t="s">
        <v>10</v>
      </c>
      <c r="C100" t="s">
        <v>16</v>
      </c>
      <c r="D100" t="s">
        <v>19</v>
      </c>
      <c r="E100" t="s">
        <v>17</v>
      </c>
      <c r="F100" t="s">
        <v>18</v>
      </c>
      <c r="G100" t="s">
        <v>11</v>
      </c>
      <c r="H100" s="4">
        <v>5965</v>
      </c>
      <c r="I100" t="s">
        <v>348</v>
      </c>
      <c r="J100" t="s">
        <v>37</v>
      </c>
      <c r="K100" t="s">
        <v>20</v>
      </c>
      <c r="L100" t="s">
        <v>22</v>
      </c>
      <c r="M100" t="s">
        <v>23</v>
      </c>
      <c r="N100" t="s">
        <v>11</v>
      </c>
      <c r="O100" t="s">
        <v>343</v>
      </c>
      <c r="P100">
        <v>428170</v>
      </c>
      <c r="Q100">
        <v>43264758400056</v>
      </c>
      <c r="R100" s="4" t="s">
        <v>344</v>
      </c>
      <c r="S100" s="1">
        <v>45583.773611111108</v>
      </c>
      <c r="T100" t="s">
        <v>345</v>
      </c>
      <c r="U100" t="s">
        <v>12</v>
      </c>
      <c r="V100" t="s">
        <v>346</v>
      </c>
      <c r="W100" t="s">
        <v>14</v>
      </c>
      <c r="X100" t="s">
        <v>347</v>
      </c>
      <c r="Y100" t="str">
        <f t="shared" si="3"/>
        <v>Domestique</v>
      </c>
      <c r="Z100"/>
      <c r="AA100"/>
      <c r="AB100"/>
      <c r="AC100"/>
      <c r="AD100">
        <f t="shared" si="4"/>
        <v>1</v>
      </c>
      <c r="AE100" t="str">
        <f t="shared" si="5"/>
        <v>En face-Ã -faceSociÃ©tÃ© ou assimilÃ©eBÃ©nÃ©ficiaire non PPE&lt; 12 moisComplet Ã  jourFrance [FR]5965Une occurence (12 mois glissants)VADCB/Visa MastercardUniquee-paiement avec 3D SecureFrance [FR]</v>
      </c>
    </row>
    <row r="101" spans="1:31" x14ac:dyDescent="0.35">
      <c r="A101" t="s">
        <v>38</v>
      </c>
      <c r="B101" t="s">
        <v>41</v>
      </c>
      <c r="C101" t="s">
        <v>16</v>
      </c>
      <c r="D101" t="s">
        <v>19</v>
      </c>
      <c r="E101" t="s">
        <v>17</v>
      </c>
      <c r="F101" t="s">
        <v>18</v>
      </c>
      <c r="G101" t="s">
        <v>11</v>
      </c>
      <c r="H101" s="4">
        <v>5912</v>
      </c>
      <c r="I101" t="s">
        <v>24</v>
      </c>
      <c r="J101" t="s">
        <v>45</v>
      </c>
      <c r="K101" t="s">
        <v>20</v>
      </c>
      <c r="L101" t="s">
        <v>22</v>
      </c>
      <c r="M101" t="s">
        <v>23</v>
      </c>
      <c r="N101" t="s">
        <v>11</v>
      </c>
      <c r="O101" t="s">
        <v>349</v>
      </c>
      <c r="P101">
        <v>428089</v>
      </c>
      <c r="Q101">
        <v>33936086900012</v>
      </c>
      <c r="R101" s="4">
        <v>47</v>
      </c>
      <c r="S101" s="1">
        <v>45583.709722222222</v>
      </c>
      <c r="T101" s="35" t="s">
        <v>350</v>
      </c>
      <c r="U101" t="s">
        <v>42</v>
      </c>
      <c r="V101" s="35" t="s">
        <v>351</v>
      </c>
      <c r="W101" t="s">
        <v>14</v>
      </c>
      <c r="X101" t="s">
        <v>44</v>
      </c>
      <c r="Y101" t="str">
        <f t="shared" si="3"/>
        <v>Domestique</v>
      </c>
      <c r="Z101" s="5">
        <v>0.9</v>
      </c>
      <c r="AA101" s="5" t="s">
        <v>1268</v>
      </c>
      <c r="AB101" s="5" t="s">
        <v>1269</v>
      </c>
      <c r="AC101" s="5" t="s">
        <v>1270</v>
      </c>
      <c r="AD101">
        <f t="shared" si="4"/>
        <v>97</v>
      </c>
      <c r="AE10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2" spans="1:31" x14ac:dyDescent="0.35">
      <c r="A102" t="s">
        <v>38</v>
      </c>
      <c r="B102" t="s">
        <v>41</v>
      </c>
      <c r="C102" t="s">
        <v>16</v>
      </c>
      <c r="D102" t="s">
        <v>19</v>
      </c>
      <c r="E102" t="s">
        <v>17</v>
      </c>
      <c r="F102" t="s">
        <v>18</v>
      </c>
      <c r="G102" t="s">
        <v>11</v>
      </c>
      <c r="H102" s="4">
        <v>5912</v>
      </c>
      <c r="I102" t="s">
        <v>24</v>
      </c>
      <c r="J102" t="s">
        <v>45</v>
      </c>
      <c r="K102" t="s">
        <v>20</v>
      </c>
      <c r="L102" t="s">
        <v>22</v>
      </c>
      <c r="M102" t="s">
        <v>23</v>
      </c>
      <c r="N102" t="s">
        <v>11</v>
      </c>
      <c r="O102" t="s">
        <v>352</v>
      </c>
      <c r="P102">
        <v>427699</v>
      </c>
      <c r="Q102">
        <v>81265701300015</v>
      </c>
      <c r="R102" s="4">
        <v>47</v>
      </c>
      <c r="S102" s="1">
        <v>45582.680555555555</v>
      </c>
      <c r="T102" s="35" t="s">
        <v>353</v>
      </c>
      <c r="U102" t="s">
        <v>42</v>
      </c>
      <c r="V102" s="35" t="s">
        <v>354</v>
      </c>
      <c r="W102" t="s">
        <v>14</v>
      </c>
      <c r="X102" t="s">
        <v>44</v>
      </c>
      <c r="Y102" t="str">
        <f t="shared" si="3"/>
        <v>Domestique</v>
      </c>
      <c r="Z102" s="5">
        <v>0.9</v>
      </c>
      <c r="AA102" s="5" t="s">
        <v>1268</v>
      </c>
      <c r="AB102" s="5" t="s">
        <v>1269</v>
      </c>
      <c r="AC102" s="5" t="s">
        <v>1270</v>
      </c>
      <c r="AD102">
        <f t="shared" si="4"/>
        <v>97</v>
      </c>
      <c r="AE102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3" spans="1:31" x14ac:dyDescent="0.35">
      <c r="A103" t="s">
        <v>38</v>
      </c>
      <c r="B103" t="s">
        <v>41</v>
      </c>
      <c r="C103" t="s">
        <v>16</v>
      </c>
      <c r="D103" t="s">
        <v>19</v>
      </c>
      <c r="E103" t="s">
        <v>17</v>
      </c>
      <c r="F103" t="s">
        <v>18</v>
      </c>
      <c r="G103" t="s">
        <v>11</v>
      </c>
      <c r="H103" s="4">
        <v>5912</v>
      </c>
      <c r="I103" t="s">
        <v>24</v>
      </c>
      <c r="J103" t="s">
        <v>45</v>
      </c>
      <c r="K103" t="s">
        <v>20</v>
      </c>
      <c r="L103" t="s">
        <v>22</v>
      </c>
      <c r="M103" t="s">
        <v>23</v>
      </c>
      <c r="N103" t="s">
        <v>11</v>
      </c>
      <c r="O103" t="s">
        <v>355</v>
      </c>
      <c r="P103">
        <v>426857</v>
      </c>
      <c r="Q103">
        <v>82815493000014</v>
      </c>
      <c r="R103" s="4">
        <v>47</v>
      </c>
      <c r="S103" s="1">
        <v>45580.736805555556</v>
      </c>
      <c r="T103" s="35" t="s">
        <v>356</v>
      </c>
      <c r="U103" t="s">
        <v>42</v>
      </c>
      <c r="V103" s="35" t="s">
        <v>357</v>
      </c>
      <c r="W103" t="s">
        <v>14</v>
      </c>
      <c r="X103" t="s">
        <v>44</v>
      </c>
      <c r="Y103" t="str">
        <f t="shared" si="3"/>
        <v>Domestique</v>
      </c>
      <c r="Z103" s="5">
        <v>0.9</v>
      </c>
      <c r="AA103" s="5" t="s">
        <v>1268</v>
      </c>
      <c r="AB103" s="5" t="s">
        <v>1269</v>
      </c>
      <c r="AC103" s="5" t="s">
        <v>1270</v>
      </c>
      <c r="AD103">
        <f t="shared" si="4"/>
        <v>97</v>
      </c>
      <c r="AE103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4" spans="1:31" x14ac:dyDescent="0.35">
      <c r="A104" t="s">
        <v>38</v>
      </c>
      <c r="B104" t="s">
        <v>41</v>
      </c>
      <c r="C104" t="s">
        <v>16</v>
      </c>
      <c r="D104" t="s">
        <v>19</v>
      </c>
      <c r="E104" t="s">
        <v>17</v>
      </c>
      <c r="F104" t="s">
        <v>18</v>
      </c>
      <c r="G104" t="s">
        <v>11</v>
      </c>
      <c r="H104" s="4">
        <v>5912</v>
      </c>
      <c r="I104" t="s">
        <v>24</v>
      </c>
      <c r="J104" t="s">
        <v>45</v>
      </c>
      <c r="K104" t="s">
        <v>20</v>
      </c>
      <c r="L104" t="s">
        <v>22</v>
      </c>
      <c r="M104" t="s">
        <v>23</v>
      </c>
      <c r="N104" t="s">
        <v>11</v>
      </c>
      <c r="O104" t="s">
        <v>358</v>
      </c>
      <c r="P104">
        <v>426502</v>
      </c>
      <c r="Q104">
        <v>89846897000014</v>
      </c>
      <c r="R104" s="4">
        <v>47</v>
      </c>
      <c r="S104" s="1">
        <v>45580.473611111112</v>
      </c>
      <c r="T104" s="35" t="s">
        <v>359</v>
      </c>
      <c r="U104" t="s">
        <v>42</v>
      </c>
      <c r="V104" s="35" t="s">
        <v>360</v>
      </c>
      <c r="W104" t="s">
        <v>14</v>
      </c>
      <c r="X104" t="s">
        <v>44</v>
      </c>
      <c r="Y104" t="str">
        <f t="shared" si="3"/>
        <v>Domestique</v>
      </c>
      <c r="Z104" s="5">
        <v>0.9</v>
      </c>
      <c r="AA104" s="5" t="s">
        <v>1268</v>
      </c>
      <c r="AB104" s="5" t="s">
        <v>1269</v>
      </c>
      <c r="AC104" s="5" t="s">
        <v>1270</v>
      </c>
      <c r="AD104">
        <f t="shared" si="4"/>
        <v>97</v>
      </c>
      <c r="AE104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5" spans="1:31" x14ac:dyDescent="0.35">
      <c r="A105" t="s">
        <v>6</v>
      </c>
      <c r="B105" t="s">
        <v>10</v>
      </c>
      <c r="C105" t="s">
        <v>16</v>
      </c>
      <c r="D105" t="s">
        <v>19</v>
      </c>
      <c r="E105" t="s">
        <v>17</v>
      </c>
      <c r="F105" t="s">
        <v>18</v>
      </c>
      <c r="G105" t="s">
        <v>11</v>
      </c>
      <c r="H105" s="4">
        <v>5499</v>
      </c>
      <c r="I105" t="s">
        <v>24</v>
      </c>
      <c r="J105" t="s">
        <v>45</v>
      </c>
      <c r="K105" t="s">
        <v>20</v>
      </c>
      <c r="L105" t="s">
        <v>22</v>
      </c>
      <c r="M105" t="s">
        <v>23</v>
      </c>
      <c r="N105" t="s">
        <v>11</v>
      </c>
      <c r="O105" t="s">
        <v>361</v>
      </c>
      <c r="P105">
        <v>425960</v>
      </c>
      <c r="Q105">
        <v>38947370300368</v>
      </c>
      <c r="R105" s="4" t="s">
        <v>362</v>
      </c>
      <c r="S105" s="1">
        <v>45579.543749999997</v>
      </c>
      <c r="T105" t="s">
        <v>363</v>
      </c>
      <c r="U105" t="s">
        <v>364</v>
      </c>
      <c r="V105" t="s">
        <v>365</v>
      </c>
      <c r="W105" t="s">
        <v>14</v>
      </c>
      <c r="X105" t="s">
        <v>169</v>
      </c>
      <c r="Y105" t="str">
        <f t="shared" si="3"/>
        <v>Domestique</v>
      </c>
      <c r="Z105"/>
      <c r="AA105"/>
      <c r="AB105"/>
      <c r="AC105"/>
      <c r="AD105">
        <f t="shared" si="4"/>
        <v>2</v>
      </c>
      <c r="AE105" t="str">
        <f t="shared" si="5"/>
        <v>En face-Ã -faceSociÃ©tÃ© ou assimilÃ©eBÃ©nÃ©ficiaire non PPE&lt; 12 moisComplet Ã  jourFrance [FR]5499Aucune occurence (12 mois glissants)ProximitÃ©CB/Visa MastercardUniquee-paiement avec 3D SecureFrance [FR]</v>
      </c>
    </row>
    <row r="106" spans="1:31" x14ac:dyDescent="0.35">
      <c r="A106" t="s">
        <v>6</v>
      </c>
      <c r="B106" t="s">
        <v>10</v>
      </c>
      <c r="C106" t="s">
        <v>16</v>
      </c>
      <c r="D106" t="s">
        <v>19</v>
      </c>
      <c r="E106" t="s">
        <v>17</v>
      </c>
      <c r="F106" t="s">
        <v>18</v>
      </c>
      <c r="G106" t="s">
        <v>11</v>
      </c>
      <c r="H106" s="4">
        <v>5499</v>
      </c>
      <c r="I106" t="s">
        <v>24</v>
      </c>
      <c r="J106" t="s">
        <v>45</v>
      </c>
      <c r="K106" t="s">
        <v>20</v>
      </c>
      <c r="L106" t="s">
        <v>22</v>
      </c>
      <c r="M106" t="s">
        <v>23</v>
      </c>
      <c r="N106" t="s">
        <v>11</v>
      </c>
      <c r="O106" t="s">
        <v>366</v>
      </c>
      <c r="P106">
        <v>425953</v>
      </c>
      <c r="Q106">
        <v>33942573800368</v>
      </c>
      <c r="R106" s="4" t="s">
        <v>362</v>
      </c>
      <c r="S106" s="1">
        <v>45579.527083333334</v>
      </c>
      <c r="T106" t="s">
        <v>367</v>
      </c>
      <c r="U106" t="s">
        <v>364</v>
      </c>
      <c r="V106" t="s">
        <v>368</v>
      </c>
      <c r="W106" t="s">
        <v>14</v>
      </c>
      <c r="X106" t="s">
        <v>169</v>
      </c>
      <c r="Y106" t="str">
        <f t="shared" si="3"/>
        <v>Domestique</v>
      </c>
      <c r="Z106"/>
      <c r="AA106"/>
      <c r="AB106"/>
      <c r="AC106"/>
      <c r="AD106">
        <f t="shared" si="4"/>
        <v>2</v>
      </c>
      <c r="AE106" t="str">
        <f t="shared" si="5"/>
        <v>En face-Ã -faceSociÃ©tÃ© ou assimilÃ©eBÃ©nÃ©ficiaire non PPE&lt; 12 moisComplet Ã  jourFrance [FR]5499Aucune occurence (12 mois glissants)ProximitÃ©CB/Visa MastercardUniquee-paiement avec 3D SecureFrance [FR]</v>
      </c>
    </row>
    <row r="107" spans="1:31" x14ac:dyDescent="0.35">
      <c r="A107" t="s">
        <v>38</v>
      </c>
      <c r="B107" t="s">
        <v>41</v>
      </c>
      <c r="C107" t="s">
        <v>16</v>
      </c>
      <c r="D107" t="s">
        <v>19</v>
      </c>
      <c r="E107" t="s">
        <v>17</v>
      </c>
      <c r="F107" t="s">
        <v>18</v>
      </c>
      <c r="G107" t="s">
        <v>11</v>
      </c>
      <c r="H107" s="4">
        <v>5912</v>
      </c>
      <c r="I107" t="s">
        <v>24</v>
      </c>
      <c r="J107" t="s">
        <v>45</v>
      </c>
      <c r="K107" t="s">
        <v>20</v>
      </c>
      <c r="L107" t="s">
        <v>22</v>
      </c>
      <c r="M107" t="s">
        <v>23</v>
      </c>
      <c r="N107" t="s">
        <v>11</v>
      </c>
      <c r="O107" t="s">
        <v>369</v>
      </c>
      <c r="P107">
        <v>425460</v>
      </c>
      <c r="Q107">
        <v>49892468700011</v>
      </c>
      <c r="R107" s="4">
        <v>47</v>
      </c>
      <c r="S107" s="1">
        <v>45576.731944444444</v>
      </c>
      <c r="T107" s="35" t="s">
        <v>370</v>
      </c>
      <c r="U107" t="s">
        <v>42</v>
      </c>
      <c r="V107" s="35" t="s">
        <v>371</v>
      </c>
      <c r="W107" t="s">
        <v>14</v>
      </c>
      <c r="X107" t="s">
        <v>44</v>
      </c>
      <c r="Y107" t="str">
        <f t="shared" si="3"/>
        <v>Domestique</v>
      </c>
      <c r="Z107" s="5">
        <v>0.9</v>
      </c>
      <c r="AA107" s="5" t="s">
        <v>1268</v>
      </c>
      <c r="AB107" s="5" t="s">
        <v>1269</v>
      </c>
      <c r="AC107" s="5" t="s">
        <v>1270</v>
      </c>
      <c r="AD107">
        <f t="shared" si="4"/>
        <v>97</v>
      </c>
      <c r="AE10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8" spans="1:31" x14ac:dyDescent="0.35">
      <c r="A108" t="s">
        <v>38</v>
      </c>
      <c r="B108" t="s">
        <v>41</v>
      </c>
      <c r="C108" t="s">
        <v>16</v>
      </c>
      <c r="D108" t="s">
        <v>19</v>
      </c>
      <c r="E108" t="s">
        <v>17</v>
      </c>
      <c r="F108" t="s">
        <v>18</v>
      </c>
      <c r="G108" t="s">
        <v>11</v>
      </c>
      <c r="H108" s="4">
        <v>5912</v>
      </c>
      <c r="I108" t="s">
        <v>24</v>
      </c>
      <c r="J108" t="s">
        <v>45</v>
      </c>
      <c r="K108" t="s">
        <v>20</v>
      </c>
      <c r="L108" t="s">
        <v>22</v>
      </c>
      <c r="M108" t="s">
        <v>23</v>
      </c>
      <c r="N108" t="s">
        <v>11</v>
      </c>
      <c r="O108" t="s">
        <v>372</v>
      </c>
      <c r="P108">
        <v>424947</v>
      </c>
      <c r="Q108">
        <v>78987334600025</v>
      </c>
      <c r="R108" s="4">
        <v>47</v>
      </c>
      <c r="S108" s="1">
        <v>45575.652083333334</v>
      </c>
      <c r="T108" s="35" t="s">
        <v>373</v>
      </c>
      <c r="U108" t="s">
        <v>42</v>
      </c>
      <c r="V108" s="35" t="s">
        <v>374</v>
      </c>
      <c r="W108" t="s">
        <v>14</v>
      </c>
      <c r="X108" t="s">
        <v>44</v>
      </c>
      <c r="Y108" t="str">
        <f t="shared" si="3"/>
        <v>Domestique</v>
      </c>
      <c r="Z108" s="5">
        <v>0.9</v>
      </c>
      <c r="AA108" s="5" t="s">
        <v>1268</v>
      </c>
      <c r="AB108" s="5" t="s">
        <v>1269</v>
      </c>
      <c r="AC108" s="5" t="s">
        <v>1270</v>
      </c>
      <c r="AD108">
        <f t="shared" si="4"/>
        <v>97</v>
      </c>
      <c r="AE10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09" spans="1:31" x14ac:dyDescent="0.35">
      <c r="A109" t="s">
        <v>38</v>
      </c>
      <c r="B109" t="s">
        <v>41</v>
      </c>
      <c r="C109" t="s">
        <v>16</v>
      </c>
      <c r="D109" t="s">
        <v>19</v>
      </c>
      <c r="E109" t="s">
        <v>17</v>
      </c>
      <c r="F109" t="s">
        <v>18</v>
      </c>
      <c r="G109" t="s">
        <v>11</v>
      </c>
      <c r="H109" s="4">
        <v>5912</v>
      </c>
      <c r="I109" t="s">
        <v>24</v>
      </c>
      <c r="J109" t="s">
        <v>45</v>
      </c>
      <c r="K109" t="s">
        <v>20</v>
      </c>
      <c r="L109" t="s">
        <v>22</v>
      </c>
      <c r="M109" t="s">
        <v>23</v>
      </c>
      <c r="N109" t="s">
        <v>11</v>
      </c>
      <c r="O109" t="s">
        <v>375</v>
      </c>
      <c r="P109">
        <v>424604</v>
      </c>
      <c r="Q109">
        <v>50417999500015</v>
      </c>
      <c r="R109" s="4">
        <v>47</v>
      </c>
      <c r="S109" s="1">
        <v>45574.727083333331</v>
      </c>
      <c r="T109" s="35" t="s">
        <v>376</v>
      </c>
      <c r="U109" t="s">
        <v>42</v>
      </c>
      <c r="V109" s="35" t="s">
        <v>377</v>
      </c>
      <c r="W109" t="s">
        <v>14</v>
      </c>
      <c r="X109" t="s">
        <v>44</v>
      </c>
      <c r="Y109" t="str">
        <f t="shared" si="3"/>
        <v>Domestique</v>
      </c>
      <c r="Z109" s="5">
        <v>0.9</v>
      </c>
      <c r="AA109" s="5" t="s">
        <v>1268</v>
      </c>
      <c r="AB109" s="5" t="s">
        <v>1269</v>
      </c>
      <c r="AC109" s="5" t="s">
        <v>1270</v>
      </c>
      <c r="AD109">
        <f t="shared" si="4"/>
        <v>97</v>
      </c>
      <c r="AE10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0" spans="1:31" x14ac:dyDescent="0.35">
      <c r="A110" t="s">
        <v>38</v>
      </c>
      <c r="B110" t="s">
        <v>41</v>
      </c>
      <c r="C110" t="s">
        <v>16</v>
      </c>
      <c r="D110" t="s">
        <v>19</v>
      </c>
      <c r="E110" t="s">
        <v>17</v>
      </c>
      <c r="F110" t="s">
        <v>18</v>
      </c>
      <c r="G110" t="s">
        <v>11</v>
      </c>
      <c r="H110" s="4">
        <v>5912</v>
      </c>
      <c r="I110" t="s">
        <v>24</v>
      </c>
      <c r="J110" t="s">
        <v>45</v>
      </c>
      <c r="K110" t="s">
        <v>20</v>
      </c>
      <c r="L110" t="s">
        <v>22</v>
      </c>
      <c r="M110" t="s">
        <v>23</v>
      </c>
      <c r="N110" t="s">
        <v>11</v>
      </c>
      <c r="O110" t="s">
        <v>378</v>
      </c>
      <c r="P110">
        <v>423880</v>
      </c>
      <c r="Q110">
        <v>50087304700012</v>
      </c>
      <c r="R110" s="4">
        <v>47</v>
      </c>
      <c r="S110" s="1">
        <v>45573.489583333336</v>
      </c>
      <c r="T110" s="35" t="s">
        <v>379</v>
      </c>
      <c r="U110" t="s">
        <v>42</v>
      </c>
      <c r="V110" s="35" t="s">
        <v>380</v>
      </c>
      <c r="W110" t="s">
        <v>14</v>
      </c>
      <c r="X110" t="s">
        <v>44</v>
      </c>
      <c r="Y110" t="str">
        <f t="shared" si="3"/>
        <v>Domestique</v>
      </c>
      <c r="Z110" s="5">
        <v>0.9</v>
      </c>
      <c r="AA110" s="5" t="s">
        <v>1268</v>
      </c>
      <c r="AB110" s="5" t="s">
        <v>1269</v>
      </c>
      <c r="AC110" s="5" t="s">
        <v>1270</v>
      </c>
      <c r="AD110">
        <f t="shared" si="4"/>
        <v>97</v>
      </c>
      <c r="AE110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1" spans="1:31" x14ac:dyDescent="0.35">
      <c r="A111" t="s">
        <v>38</v>
      </c>
      <c r="B111" t="s">
        <v>41</v>
      </c>
      <c r="C111" t="s">
        <v>16</v>
      </c>
      <c r="D111" t="s">
        <v>19</v>
      </c>
      <c r="E111" t="s">
        <v>17</v>
      </c>
      <c r="F111" t="s">
        <v>18</v>
      </c>
      <c r="G111" t="s">
        <v>11</v>
      </c>
      <c r="H111" s="4">
        <v>5912</v>
      </c>
      <c r="I111" t="s">
        <v>24</v>
      </c>
      <c r="J111" t="s">
        <v>45</v>
      </c>
      <c r="K111" t="s">
        <v>20</v>
      </c>
      <c r="L111" t="s">
        <v>22</v>
      </c>
      <c r="M111" t="s">
        <v>23</v>
      </c>
      <c r="N111" t="s">
        <v>11</v>
      </c>
      <c r="O111" t="s">
        <v>381</v>
      </c>
      <c r="P111">
        <v>422771</v>
      </c>
      <c r="Q111">
        <v>75273789000018</v>
      </c>
      <c r="R111" s="4">
        <v>47</v>
      </c>
      <c r="S111" s="1">
        <v>45569.625694444447</v>
      </c>
      <c r="T111" s="35" t="s">
        <v>382</v>
      </c>
      <c r="U111" t="s">
        <v>42</v>
      </c>
      <c r="V111" s="35" t="s">
        <v>383</v>
      </c>
      <c r="W111" t="s">
        <v>14</v>
      </c>
      <c r="X111" t="s">
        <v>44</v>
      </c>
      <c r="Y111" t="str">
        <f t="shared" si="3"/>
        <v>Domestique</v>
      </c>
      <c r="Z111" s="5">
        <v>0.9</v>
      </c>
      <c r="AA111" s="5" t="s">
        <v>1268</v>
      </c>
      <c r="AB111" s="5" t="s">
        <v>1269</v>
      </c>
      <c r="AC111" s="5" t="s">
        <v>1270</v>
      </c>
      <c r="AD111">
        <f t="shared" si="4"/>
        <v>97</v>
      </c>
      <c r="AE11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2" spans="1:31" x14ac:dyDescent="0.35">
      <c r="A112" t="s">
        <v>6</v>
      </c>
      <c r="B112" t="s">
        <v>10</v>
      </c>
      <c r="C112" t="s">
        <v>16</v>
      </c>
      <c r="D112" t="s">
        <v>19</v>
      </c>
      <c r="E112" t="s">
        <v>17</v>
      </c>
      <c r="F112" t="s">
        <v>18</v>
      </c>
      <c r="G112" t="s">
        <v>11</v>
      </c>
      <c r="H112" s="4">
        <v>5411</v>
      </c>
      <c r="I112" t="s">
        <v>24</v>
      </c>
      <c r="J112" t="s">
        <v>37</v>
      </c>
      <c r="K112" t="s">
        <v>20</v>
      </c>
      <c r="L112" t="s">
        <v>22</v>
      </c>
      <c r="M112" t="s">
        <v>23</v>
      </c>
      <c r="N112" t="s">
        <v>11</v>
      </c>
      <c r="O112" t="s">
        <v>384</v>
      </c>
      <c r="P112">
        <v>421737</v>
      </c>
      <c r="Q112">
        <v>42130771100026</v>
      </c>
      <c r="R112" s="4" t="s">
        <v>385</v>
      </c>
      <c r="S112" s="1">
        <v>45567.609722222223</v>
      </c>
      <c r="T112" t="s">
        <v>386</v>
      </c>
      <c r="U112" t="s">
        <v>387</v>
      </c>
      <c r="V112" t="s">
        <v>388</v>
      </c>
      <c r="W112" t="s">
        <v>14</v>
      </c>
      <c r="X112" t="s">
        <v>15</v>
      </c>
      <c r="Y112" t="str">
        <f t="shared" si="3"/>
        <v>Domestique</v>
      </c>
      <c r="Z112"/>
      <c r="AA112"/>
      <c r="AB112"/>
      <c r="AC112"/>
      <c r="AD112">
        <f t="shared" si="4"/>
        <v>1</v>
      </c>
      <c r="AE112" t="str">
        <f t="shared" si="5"/>
        <v>En face-Ã -faceSociÃ©tÃ© ou assimilÃ©eBÃ©nÃ©ficiaire non PPE&lt; 12 moisComplet Ã  jourFrance [FR]5411Aucune occurence (12 mois glissants)VADCB/Visa MastercardUniquee-paiement avec 3D SecureFrance [FR]</v>
      </c>
    </row>
    <row r="113" spans="1:31" x14ac:dyDescent="0.35">
      <c r="A113" t="s">
        <v>38</v>
      </c>
      <c r="B113" t="s">
        <v>41</v>
      </c>
      <c r="C113" t="s">
        <v>16</v>
      </c>
      <c r="D113" t="s">
        <v>19</v>
      </c>
      <c r="E113" t="s">
        <v>17</v>
      </c>
      <c r="F113" t="s">
        <v>18</v>
      </c>
      <c r="G113" t="s">
        <v>11</v>
      </c>
      <c r="H113" s="4">
        <v>5912</v>
      </c>
      <c r="I113" t="s">
        <v>24</v>
      </c>
      <c r="J113" t="s">
        <v>45</v>
      </c>
      <c r="K113" t="s">
        <v>20</v>
      </c>
      <c r="L113" t="s">
        <v>22</v>
      </c>
      <c r="M113" t="s">
        <v>23</v>
      </c>
      <c r="N113" t="s">
        <v>11</v>
      </c>
      <c r="O113" t="s">
        <v>389</v>
      </c>
      <c r="P113">
        <v>421364</v>
      </c>
      <c r="Q113">
        <v>90423594200011</v>
      </c>
      <c r="R113" s="4">
        <v>47</v>
      </c>
      <c r="S113" s="1">
        <v>45566.675694444442</v>
      </c>
      <c r="T113" s="35" t="s">
        <v>390</v>
      </c>
      <c r="U113" t="s">
        <v>42</v>
      </c>
      <c r="V113" s="35" t="s">
        <v>391</v>
      </c>
      <c r="W113" t="s">
        <v>14</v>
      </c>
      <c r="X113" t="s">
        <v>44</v>
      </c>
      <c r="Y113" t="str">
        <f t="shared" si="3"/>
        <v>Domestique</v>
      </c>
      <c r="Z113" s="5">
        <v>0.9</v>
      </c>
      <c r="AA113" s="5" t="s">
        <v>1268</v>
      </c>
      <c r="AB113" s="5" t="s">
        <v>1269</v>
      </c>
      <c r="AC113" s="5" t="s">
        <v>1270</v>
      </c>
      <c r="AD113">
        <f t="shared" si="4"/>
        <v>97</v>
      </c>
      <c r="AE113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4" spans="1:31" x14ac:dyDescent="0.35">
      <c r="A114" t="s">
        <v>6</v>
      </c>
      <c r="B114" t="s">
        <v>10</v>
      </c>
      <c r="C114" t="s">
        <v>16</v>
      </c>
      <c r="D114" t="s">
        <v>19</v>
      </c>
      <c r="E114" t="s">
        <v>17</v>
      </c>
      <c r="F114" t="s">
        <v>18</v>
      </c>
      <c r="G114" t="s">
        <v>11</v>
      </c>
      <c r="H114" s="4">
        <v>5965</v>
      </c>
      <c r="I114" t="s">
        <v>24</v>
      </c>
      <c r="J114" t="s">
        <v>37</v>
      </c>
      <c r="K114" t="s">
        <v>20</v>
      </c>
      <c r="L114" t="s">
        <v>22</v>
      </c>
      <c r="M114" t="s">
        <v>23</v>
      </c>
      <c r="N114" t="s">
        <v>11</v>
      </c>
      <c r="O114" t="s">
        <v>392</v>
      </c>
      <c r="P114">
        <v>421174</v>
      </c>
      <c r="Q114">
        <v>49161879900044</v>
      </c>
      <c r="R114" s="4" t="s">
        <v>47</v>
      </c>
      <c r="S114" s="1">
        <v>45566.477777777778</v>
      </c>
      <c r="T114" t="s">
        <v>393</v>
      </c>
      <c r="U114" t="s">
        <v>49</v>
      </c>
      <c r="V114" t="s">
        <v>394</v>
      </c>
      <c r="W114" t="s">
        <v>14</v>
      </c>
      <c r="X114" t="s">
        <v>15</v>
      </c>
      <c r="Y114" t="str">
        <f t="shared" si="3"/>
        <v>Domestique</v>
      </c>
      <c r="Z114" s="5">
        <v>0.85</v>
      </c>
      <c r="AA114" s="5" t="s">
        <v>1268</v>
      </c>
      <c r="AB114" s="5" t="s">
        <v>1269</v>
      </c>
      <c r="AC114" s="5" t="s">
        <v>1270</v>
      </c>
      <c r="AD114">
        <f t="shared" si="4"/>
        <v>5</v>
      </c>
      <c r="AE114" t="str">
        <f t="shared" si="5"/>
        <v>En face-Ã -faceSociÃ©tÃ© ou assimilÃ©eBÃ©nÃ©ficiaire non PPE&lt; 12 moisComplet Ã  jourFrance [FR]5965Aucune occurence (12 mois glissants)VADCB/Visa MastercardUniquee-paiement avec 3D SecureFrance [FR]</v>
      </c>
    </row>
    <row r="115" spans="1:31" x14ac:dyDescent="0.35">
      <c r="A115" t="s">
        <v>6</v>
      </c>
      <c r="B115" t="s">
        <v>10</v>
      </c>
      <c r="C115" t="s">
        <v>16</v>
      </c>
      <c r="D115" t="s">
        <v>19</v>
      </c>
      <c r="E115" t="s">
        <v>17</v>
      </c>
      <c r="F115" t="s">
        <v>18</v>
      </c>
      <c r="G115" t="s">
        <v>11</v>
      </c>
      <c r="H115" s="4">
        <v>5965</v>
      </c>
      <c r="I115" t="s">
        <v>24</v>
      </c>
      <c r="J115" t="s">
        <v>37</v>
      </c>
      <c r="K115" t="s">
        <v>20</v>
      </c>
      <c r="L115" t="s">
        <v>22</v>
      </c>
      <c r="M115" t="s">
        <v>23</v>
      </c>
      <c r="N115" t="s">
        <v>11</v>
      </c>
      <c r="O115" t="s">
        <v>395</v>
      </c>
      <c r="P115">
        <v>421168</v>
      </c>
      <c r="Q115">
        <v>80517558500043</v>
      </c>
      <c r="R115" s="4" t="s">
        <v>47</v>
      </c>
      <c r="S115" s="1">
        <v>45566.465277777781</v>
      </c>
      <c r="T115" t="s">
        <v>396</v>
      </c>
      <c r="U115" t="s">
        <v>49</v>
      </c>
      <c r="V115" t="s">
        <v>397</v>
      </c>
      <c r="W115" t="s">
        <v>14</v>
      </c>
      <c r="X115" t="s">
        <v>15</v>
      </c>
      <c r="Y115" t="str">
        <f t="shared" si="3"/>
        <v>Domestique</v>
      </c>
      <c r="Z115" s="5">
        <v>0.85</v>
      </c>
      <c r="AA115" s="5" t="s">
        <v>1268</v>
      </c>
      <c r="AB115" s="5" t="s">
        <v>1269</v>
      </c>
      <c r="AC115" s="5" t="s">
        <v>1270</v>
      </c>
      <c r="AD115">
        <f t="shared" si="4"/>
        <v>5</v>
      </c>
      <c r="AE115" t="str">
        <f t="shared" si="5"/>
        <v>En face-Ã -faceSociÃ©tÃ© ou assimilÃ©eBÃ©nÃ©ficiaire non PPE&lt; 12 moisComplet Ã  jourFrance [FR]5965Aucune occurence (12 mois glissants)VADCB/Visa MastercardUniquee-paiement avec 3D SecureFrance [FR]</v>
      </c>
    </row>
    <row r="116" spans="1:31" x14ac:dyDescent="0.35">
      <c r="A116" t="s">
        <v>6</v>
      </c>
      <c r="B116" t="s">
        <v>10</v>
      </c>
      <c r="C116" t="s">
        <v>16</v>
      </c>
      <c r="D116" t="s">
        <v>19</v>
      </c>
      <c r="E116" t="s">
        <v>17</v>
      </c>
      <c r="F116" t="s">
        <v>18</v>
      </c>
      <c r="G116" t="s">
        <v>11</v>
      </c>
      <c r="H116" s="4">
        <v>5965</v>
      </c>
      <c r="I116" t="s">
        <v>24</v>
      </c>
      <c r="J116" t="s">
        <v>37</v>
      </c>
      <c r="K116" t="s">
        <v>20</v>
      </c>
      <c r="L116" t="s">
        <v>22</v>
      </c>
      <c r="M116" t="s">
        <v>23</v>
      </c>
      <c r="N116" t="s">
        <v>11</v>
      </c>
      <c r="O116" t="s">
        <v>398</v>
      </c>
      <c r="P116">
        <v>421149</v>
      </c>
      <c r="Q116">
        <v>44097550600039</v>
      </c>
      <c r="S116" s="1">
        <v>45566.452777777777</v>
      </c>
      <c r="T116" t="s">
        <v>399</v>
      </c>
      <c r="U116" t="s">
        <v>49</v>
      </c>
      <c r="V116" t="s">
        <v>400</v>
      </c>
      <c r="W116" t="s">
        <v>14</v>
      </c>
      <c r="X116" t="s">
        <v>15</v>
      </c>
      <c r="Y116" t="str">
        <f t="shared" si="3"/>
        <v>Domestique</v>
      </c>
      <c r="Z116" s="5">
        <v>0.85</v>
      </c>
      <c r="AA116" s="5" t="s">
        <v>1268</v>
      </c>
      <c r="AB116" s="5" t="s">
        <v>1269</v>
      </c>
      <c r="AC116" s="5" t="s">
        <v>1270</v>
      </c>
      <c r="AD116">
        <f t="shared" si="4"/>
        <v>5</v>
      </c>
      <c r="AE116" t="str">
        <f t="shared" si="5"/>
        <v>En face-Ã -faceSociÃ©tÃ© ou assimilÃ©eBÃ©nÃ©ficiaire non PPE&lt; 12 moisComplet Ã  jourFrance [FR]5965Aucune occurence (12 mois glissants)VADCB/Visa MastercardUniquee-paiement avec 3D SecureFrance [FR]</v>
      </c>
    </row>
    <row r="117" spans="1:31" x14ac:dyDescent="0.35">
      <c r="A117" t="s">
        <v>38</v>
      </c>
      <c r="B117" t="s">
        <v>41</v>
      </c>
      <c r="C117" t="s">
        <v>16</v>
      </c>
      <c r="D117" t="s">
        <v>19</v>
      </c>
      <c r="E117" t="s">
        <v>17</v>
      </c>
      <c r="F117" t="s">
        <v>18</v>
      </c>
      <c r="G117" t="s">
        <v>11</v>
      </c>
      <c r="H117" s="4">
        <v>5912</v>
      </c>
      <c r="I117" t="s">
        <v>24</v>
      </c>
      <c r="J117" t="s">
        <v>45</v>
      </c>
      <c r="K117" t="s">
        <v>20</v>
      </c>
      <c r="L117" t="s">
        <v>22</v>
      </c>
      <c r="M117" t="s">
        <v>23</v>
      </c>
      <c r="N117" t="s">
        <v>11</v>
      </c>
      <c r="O117" t="s">
        <v>401</v>
      </c>
      <c r="P117">
        <v>419824</v>
      </c>
      <c r="Q117">
        <v>53392913900012</v>
      </c>
      <c r="R117" s="4" t="s">
        <v>402</v>
      </c>
      <c r="S117" s="1">
        <v>45561.751388888886</v>
      </c>
      <c r="T117" s="35" t="s">
        <v>403</v>
      </c>
      <c r="U117" t="s">
        <v>42</v>
      </c>
      <c r="V117" s="35" t="s">
        <v>404</v>
      </c>
      <c r="W117" t="s">
        <v>14</v>
      </c>
      <c r="X117" t="s">
        <v>44</v>
      </c>
      <c r="Y117" t="str">
        <f t="shared" si="3"/>
        <v>Domestique</v>
      </c>
      <c r="Z117" s="5">
        <v>0.9</v>
      </c>
      <c r="AA117" s="5" t="s">
        <v>1268</v>
      </c>
      <c r="AB117" s="5" t="s">
        <v>1269</v>
      </c>
      <c r="AC117" s="5" t="s">
        <v>1270</v>
      </c>
      <c r="AD117">
        <f t="shared" si="4"/>
        <v>97</v>
      </c>
      <c r="AE11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8" spans="1:31" x14ac:dyDescent="0.35">
      <c r="A118" t="s">
        <v>38</v>
      </c>
      <c r="B118" t="s">
        <v>41</v>
      </c>
      <c r="C118" t="s">
        <v>16</v>
      </c>
      <c r="D118" t="s">
        <v>19</v>
      </c>
      <c r="E118" t="s">
        <v>17</v>
      </c>
      <c r="F118" t="s">
        <v>18</v>
      </c>
      <c r="G118" t="s">
        <v>11</v>
      </c>
      <c r="H118" s="4">
        <v>5912</v>
      </c>
      <c r="I118" t="s">
        <v>24</v>
      </c>
      <c r="J118" t="s">
        <v>45</v>
      </c>
      <c r="K118" t="s">
        <v>20</v>
      </c>
      <c r="L118" t="s">
        <v>22</v>
      </c>
      <c r="M118" t="s">
        <v>23</v>
      </c>
      <c r="N118" t="s">
        <v>11</v>
      </c>
      <c r="O118" t="s">
        <v>405</v>
      </c>
      <c r="P118">
        <v>418832</v>
      </c>
      <c r="Q118">
        <v>79872206200014</v>
      </c>
      <c r="R118" s="4" t="s">
        <v>402</v>
      </c>
      <c r="S118" s="1">
        <v>45559.720138888886</v>
      </c>
      <c r="T118" s="35" t="s">
        <v>406</v>
      </c>
      <c r="U118" t="s">
        <v>42</v>
      </c>
      <c r="V118" s="35" t="s">
        <v>407</v>
      </c>
      <c r="W118" t="s">
        <v>14</v>
      </c>
      <c r="X118" t="s">
        <v>44</v>
      </c>
      <c r="Y118" t="str">
        <f t="shared" si="3"/>
        <v>Domestique</v>
      </c>
      <c r="Z118" s="5">
        <v>0.9</v>
      </c>
      <c r="AA118" s="5" t="s">
        <v>1268</v>
      </c>
      <c r="AB118" s="5" t="s">
        <v>1269</v>
      </c>
      <c r="AC118" s="5" t="s">
        <v>1270</v>
      </c>
      <c r="AD118">
        <f t="shared" si="4"/>
        <v>97</v>
      </c>
      <c r="AE118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19" spans="1:31" x14ac:dyDescent="0.35">
      <c r="A119" t="s">
        <v>38</v>
      </c>
      <c r="B119" t="s">
        <v>41</v>
      </c>
      <c r="C119" t="s">
        <v>16</v>
      </c>
      <c r="D119" t="s">
        <v>19</v>
      </c>
      <c r="E119" t="s">
        <v>17</v>
      </c>
      <c r="F119" t="s">
        <v>18</v>
      </c>
      <c r="G119" t="s">
        <v>11</v>
      </c>
      <c r="H119" s="4">
        <v>5912</v>
      </c>
      <c r="I119" t="s">
        <v>24</v>
      </c>
      <c r="J119" t="s">
        <v>45</v>
      </c>
      <c r="K119" t="s">
        <v>20</v>
      </c>
      <c r="L119" t="s">
        <v>22</v>
      </c>
      <c r="M119" t="s">
        <v>23</v>
      </c>
      <c r="N119" t="s">
        <v>11</v>
      </c>
      <c r="O119" t="s">
        <v>408</v>
      </c>
      <c r="P119">
        <v>418690</v>
      </c>
      <c r="Q119">
        <v>80398561300014</v>
      </c>
      <c r="R119" s="4" t="s">
        <v>402</v>
      </c>
      <c r="S119" s="1">
        <v>45559.656944444447</v>
      </c>
      <c r="T119" s="35" t="s">
        <v>409</v>
      </c>
      <c r="U119" t="s">
        <v>42</v>
      </c>
      <c r="V119" s="35" t="s">
        <v>410</v>
      </c>
      <c r="W119" t="s">
        <v>14</v>
      </c>
      <c r="X119" t="s">
        <v>44</v>
      </c>
      <c r="Y119" t="str">
        <f t="shared" si="3"/>
        <v>Domestique</v>
      </c>
      <c r="Z119" s="5">
        <v>0.9</v>
      </c>
      <c r="AA119" s="5" t="s">
        <v>1268</v>
      </c>
      <c r="AB119" s="5" t="s">
        <v>1269</v>
      </c>
      <c r="AC119" s="5" t="s">
        <v>1270</v>
      </c>
      <c r="AD119">
        <f t="shared" si="4"/>
        <v>97</v>
      </c>
      <c r="AE119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0" spans="1:31" x14ac:dyDescent="0.35">
      <c r="A120" t="s">
        <v>38</v>
      </c>
      <c r="B120" t="s">
        <v>41</v>
      </c>
      <c r="C120" t="s">
        <v>16</v>
      </c>
      <c r="D120" t="s">
        <v>19</v>
      </c>
      <c r="E120" t="s">
        <v>17</v>
      </c>
      <c r="F120" t="s">
        <v>18</v>
      </c>
      <c r="G120" t="s">
        <v>11</v>
      </c>
      <c r="H120" s="4">
        <v>5912</v>
      </c>
      <c r="I120" t="s">
        <v>24</v>
      </c>
      <c r="J120" t="s">
        <v>45</v>
      </c>
      <c r="K120" t="s">
        <v>20</v>
      </c>
      <c r="L120" t="s">
        <v>22</v>
      </c>
      <c r="M120" t="s">
        <v>23</v>
      </c>
      <c r="N120" t="s">
        <v>11</v>
      </c>
      <c r="O120" t="s">
        <v>411</v>
      </c>
      <c r="P120">
        <v>417107</v>
      </c>
      <c r="Q120">
        <v>50418687500010</v>
      </c>
      <c r="R120" s="4">
        <v>47</v>
      </c>
      <c r="S120" s="1">
        <v>45554.590277777781</v>
      </c>
      <c r="T120" s="35" t="s">
        <v>412</v>
      </c>
      <c r="U120" t="s">
        <v>42</v>
      </c>
      <c r="V120" s="35" t="s">
        <v>413</v>
      </c>
      <c r="W120" t="s">
        <v>14</v>
      </c>
      <c r="X120" t="s">
        <v>44</v>
      </c>
      <c r="Y120" t="str">
        <f t="shared" si="3"/>
        <v>Domestique</v>
      </c>
      <c r="Z120" s="5">
        <v>0.9</v>
      </c>
      <c r="AA120" s="5" t="s">
        <v>1268</v>
      </c>
      <c r="AB120" s="5" t="s">
        <v>1269</v>
      </c>
      <c r="AC120" s="5" t="s">
        <v>1270</v>
      </c>
      <c r="AD120">
        <f t="shared" si="4"/>
        <v>97</v>
      </c>
      <c r="AE120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1" spans="1:31" x14ac:dyDescent="0.35">
      <c r="A121" t="s">
        <v>38</v>
      </c>
      <c r="B121" t="s">
        <v>41</v>
      </c>
      <c r="C121" t="s">
        <v>16</v>
      </c>
      <c r="D121" t="s">
        <v>19</v>
      </c>
      <c r="E121" t="s">
        <v>17</v>
      </c>
      <c r="F121" t="s">
        <v>18</v>
      </c>
      <c r="G121" t="s">
        <v>11</v>
      </c>
      <c r="H121" s="4">
        <v>5912</v>
      </c>
      <c r="I121" t="s">
        <v>24</v>
      </c>
      <c r="J121" t="s">
        <v>45</v>
      </c>
      <c r="K121" t="s">
        <v>20</v>
      </c>
      <c r="L121" t="s">
        <v>22</v>
      </c>
      <c r="M121" t="s">
        <v>23</v>
      </c>
      <c r="N121" t="s">
        <v>11</v>
      </c>
      <c r="O121" t="s">
        <v>414</v>
      </c>
      <c r="P121">
        <v>416183</v>
      </c>
      <c r="Q121">
        <v>49118414900012</v>
      </c>
      <c r="R121" s="4">
        <v>47</v>
      </c>
      <c r="S121" s="1">
        <v>45552.767361111109</v>
      </c>
      <c r="T121" s="35" t="s">
        <v>415</v>
      </c>
      <c r="U121" t="s">
        <v>42</v>
      </c>
      <c r="V121" s="35" t="s">
        <v>416</v>
      </c>
      <c r="W121" t="s">
        <v>14</v>
      </c>
      <c r="X121" t="s">
        <v>44</v>
      </c>
      <c r="Y121" t="str">
        <f t="shared" si="3"/>
        <v>Domestique</v>
      </c>
      <c r="Z121" s="5">
        <v>0.9</v>
      </c>
      <c r="AA121" s="5" t="s">
        <v>1268</v>
      </c>
      <c r="AB121" s="5" t="s">
        <v>1269</v>
      </c>
      <c r="AC121" s="5" t="s">
        <v>1270</v>
      </c>
      <c r="AD121">
        <f t="shared" si="4"/>
        <v>97</v>
      </c>
      <c r="AE121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2" spans="1:31" x14ac:dyDescent="0.35">
      <c r="A122" t="s">
        <v>38</v>
      </c>
      <c r="B122" t="s">
        <v>41</v>
      </c>
      <c r="C122" t="s">
        <v>16</v>
      </c>
      <c r="D122" t="s">
        <v>19</v>
      </c>
      <c r="E122" t="s">
        <v>17</v>
      </c>
      <c r="F122" t="s">
        <v>18</v>
      </c>
      <c r="G122" t="s">
        <v>11</v>
      </c>
      <c r="H122" s="4">
        <v>5912</v>
      </c>
      <c r="I122" t="s">
        <v>24</v>
      </c>
      <c r="J122" t="s">
        <v>45</v>
      </c>
      <c r="K122" t="s">
        <v>20</v>
      </c>
      <c r="L122" t="s">
        <v>22</v>
      </c>
      <c r="M122" t="s">
        <v>23</v>
      </c>
      <c r="N122" t="s">
        <v>11</v>
      </c>
      <c r="O122" t="s">
        <v>417</v>
      </c>
      <c r="P122">
        <v>416244</v>
      </c>
      <c r="Q122">
        <v>51417604900013</v>
      </c>
      <c r="R122" s="4">
        <v>47</v>
      </c>
      <c r="S122" s="1">
        <v>45552.751388888886</v>
      </c>
      <c r="T122" s="35" t="s">
        <v>418</v>
      </c>
      <c r="U122" t="s">
        <v>42</v>
      </c>
      <c r="V122" s="35" t="s">
        <v>419</v>
      </c>
      <c r="W122" t="s">
        <v>14</v>
      </c>
      <c r="X122" t="s">
        <v>44</v>
      </c>
      <c r="Y122" t="str">
        <f t="shared" si="3"/>
        <v>Domestique</v>
      </c>
      <c r="Z122" s="5">
        <v>0.9</v>
      </c>
      <c r="AA122" s="5" t="s">
        <v>1268</v>
      </c>
      <c r="AB122" s="5" t="s">
        <v>1269</v>
      </c>
      <c r="AC122" s="5" t="s">
        <v>1270</v>
      </c>
      <c r="AD122">
        <f t="shared" si="4"/>
        <v>97</v>
      </c>
      <c r="AE122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3" spans="1:31" x14ac:dyDescent="0.35">
      <c r="A123" t="s">
        <v>38</v>
      </c>
      <c r="B123" t="s">
        <v>41</v>
      </c>
      <c r="C123" t="s">
        <v>16</v>
      </c>
      <c r="D123" t="s">
        <v>19</v>
      </c>
      <c r="E123" t="s">
        <v>17</v>
      </c>
      <c r="F123" t="s">
        <v>18</v>
      </c>
      <c r="G123" t="s">
        <v>11</v>
      </c>
      <c r="H123" s="4">
        <v>5912</v>
      </c>
      <c r="I123" t="s">
        <v>24</v>
      </c>
      <c r="J123" t="s">
        <v>45</v>
      </c>
      <c r="K123" t="s">
        <v>20</v>
      </c>
      <c r="L123" t="s">
        <v>22</v>
      </c>
      <c r="M123" t="s">
        <v>23</v>
      </c>
      <c r="N123" t="s">
        <v>11</v>
      </c>
      <c r="O123" t="s">
        <v>420</v>
      </c>
      <c r="P123">
        <v>416141</v>
      </c>
      <c r="Q123">
        <v>40906231200023</v>
      </c>
      <c r="R123" s="4">
        <v>47</v>
      </c>
      <c r="S123" s="1">
        <v>45552.667361111111</v>
      </c>
      <c r="T123" s="35" t="s">
        <v>421</v>
      </c>
      <c r="U123" t="s">
        <v>42</v>
      </c>
      <c r="V123" s="35" t="s">
        <v>422</v>
      </c>
      <c r="W123" t="s">
        <v>14</v>
      </c>
      <c r="X123" t="s">
        <v>44</v>
      </c>
      <c r="Y123" t="str">
        <f t="shared" si="3"/>
        <v>Domestique</v>
      </c>
      <c r="Z123" s="5">
        <v>0.9</v>
      </c>
      <c r="AA123" s="5" t="s">
        <v>1268</v>
      </c>
      <c r="AB123" s="5" t="s">
        <v>1269</v>
      </c>
      <c r="AC123" s="5" t="s">
        <v>1270</v>
      </c>
      <c r="AD123">
        <f t="shared" si="4"/>
        <v>97</v>
      </c>
      <c r="AE123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4" spans="1:31" x14ac:dyDescent="0.35">
      <c r="A124" t="s">
        <v>38</v>
      </c>
      <c r="B124" t="s">
        <v>41</v>
      </c>
      <c r="C124" t="s">
        <v>16</v>
      </c>
      <c r="D124" t="s">
        <v>19</v>
      </c>
      <c r="E124" t="s">
        <v>17</v>
      </c>
      <c r="F124" t="s">
        <v>18</v>
      </c>
      <c r="G124" t="s">
        <v>11</v>
      </c>
      <c r="H124" s="4">
        <v>5912</v>
      </c>
      <c r="I124" t="s">
        <v>24</v>
      </c>
      <c r="J124" t="s">
        <v>45</v>
      </c>
      <c r="K124" t="s">
        <v>20</v>
      </c>
      <c r="L124" t="s">
        <v>22</v>
      </c>
      <c r="M124" t="s">
        <v>23</v>
      </c>
      <c r="N124" t="s">
        <v>11</v>
      </c>
      <c r="O124" t="s">
        <v>423</v>
      </c>
      <c r="P124">
        <v>414209</v>
      </c>
      <c r="Q124">
        <v>49164595800027</v>
      </c>
      <c r="R124" s="4">
        <v>47</v>
      </c>
      <c r="S124" s="1">
        <v>45546.660416666666</v>
      </c>
      <c r="T124" s="35" t="s">
        <v>424</v>
      </c>
      <c r="U124" t="s">
        <v>42</v>
      </c>
      <c r="V124" s="35" t="s">
        <v>425</v>
      </c>
      <c r="W124" t="s">
        <v>14</v>
      </c>
      <c r="X124" t="s">
        <v>44</v>
      </c>
      <c r="Y124" t="str">
        <f t="shared" si="3"/>
        <v>Domestique</v>
      </c>
      <c r="Z124" s="5">
        <v>0.9</v>
      </c>
      <c r="AA124" s="5" t="s">
        <v>1268</v>
      </c>
      <c r="AB124" s="5" t="s">
        <v>1269</v>
      </c>
      <c r="AC124" s="5" t="s">
        <v>1270</v>
      </c>
      <c r="AD124">
        <f t="shared" si="4"/>
        <v>97</v>
      </c>
      <c r="AE124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5" spans="1:31" x14ac:dyDescent="0.35">
      <c r="A125" t="s">
        <v>38</v>
      </c>
      <c r="B125" t="s">
        <v>41</v>
      </c>
      <c r="C125" t="s">
        <v>16</v>
      </c>
      <c r="D125" t="s">
        <v>19</v>
      </c>
      <c r="E125" t="s">
        <v>17</v>
      </c>
      <c r="F125" t="s">
        <v>18</v>
      </c>
      <c r="G125" t="s">
        <v>11</v>
      </c>
      <c r="H125" s="4">
        <v>5912</v>
      </c>
      <c r="I125" t="s">
        <v>24</v>
      </c>
      <c r="J125" t="s">
        <v>45</v>
      </c>
      <c r="K125" t="s">
        <v>20</v>
      </c>
      <c r="L125" t="s">
        <v>22</v>
      </c>
      <c r="M125" t="s">
        <v>23</v>
      </c>
      <c r="N125" t="s">
        <v>11</v>
      </c>
      <c r="O125" t="s">
        <v>426</v>
      </c>
      <c r="P125">
        <v>413791</v>
      </c>
      <c r="Q125">
        <v>43948201900023</v>
      </c>
      <c r="R125" s="4">
        <v>47</v>
      </c>
      <c r="S125" s="1">
        <v>45545.713888888888</v>
      </c>
      <c r="T125" s="35" t="s">
        <v>427</v>
      </c>
      <c r="U125" t="s">
        <v>42</v>
      </c>
      <c r="V125" s="35" t="s">
        <v>428</v>
      </c>
      <c r="W125" t="s">
        <v>14</v>
      </c>
      <c r="X125" t="s">
        <v>44</v>
      </c>
      <c r="Y125" t="str">
        <f t="shared" si="3"/>
        <v>Domestique</v>
      </c>
      <c r="Z125" s="5">
        <v>0.9</v>
      </c>
      <c r="AA125" s="5" t="s">
        <v>1268</v>
      </c>
      <c r="AB125" s="5" t="s">
        <v>1269</v>
      </c>
      <c r="AC125" s="5" t="s">
        <v>1270</v>
      </c>
      <c r="AD125">
        <f t="shared" si="4"/>
        <v>97</v>
      </c>
      <c r="AE125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6" spans="1:31" x14ac:dyDescent="0.35">
      <c r="A126" t="s">
        <v>38</v>
      </c>
      <c r="B126" t="s">
        <v>41</v>
      </c>
      <c r="C126" t="s">
        <v>16</v>
      </c>
      <c r="D126" t="s">
        <v>19</v>
      </c>
      <c r="E126" t="s">
        <v>17</v>
      </c>
      <c r="F126" t="s">
        <v>18</v>
      </c>
      <c r="G126" t="s">
        <v>11</v>
      </c>
      <c r="H126" s="4">
        <v>5912</v>
      </c>
      <c r="I126" t="s">
        <v>24</v>
      </c>
      <c r="J126" t="s">
        <v>45</v>
      </c>
      <c r="K126" t="s">
        <v>20</v>
      </c>
      <c r="L126" t="s">
        <v>22</v>
      </c>
      <c r="M126" t="s">
        <v>23</v>
      </c>
      <c r="N126" t="s">
        <v>11</v>
      </c>
      <c r="O126" t="s">
        <v>429</v>
      </c>
      <c r="P126">
        <v>412370</v>
      </c>
      <c r="Q126">
        <v>49021592800022</v>
      </c>
      <c r="R126" s="4">
        <v>47</v>
      </c>
      <c r="S126" s="1">
        <v>45541.70208333333</v>
      </c>
      <c r="T126" s="35" t="s">
        <v>430</v>
      </c>
      <c r="U126" t="s">
        <v>42</v>
      </c>
      <c r="V126" s="35" t="s">
        <v>431</v>
      </c>
      <c r="W126" t="s">
        <v>14</v>
      </c>
      <c r="X126" t="s">
        <v>44</v>
      </c>
      <c r="Y126" t="str">
        <f t="shared" si="3"/>
        <v>Domestique</v>
      </c>
      <c r="Z126" s="5">
        <v>0.9</v>
      </c>
      <c r="AA126" s="5" t="s">
        <v>1268</v>
      </c>
      <c r="AB126" s="5" t="s">
        <v>1269</v>
      </c>
      <c r="AC126" s="5" t="s">
        <v>1270</v>
      </c>
      <c r="AD126">
        <f t="shared" si="4"/>
        <v>97</v>
      </c>
      <c r="AE126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7" spans="1:31" x14ac:dyDescent="0.35">
      <c r="A127" t="s">
        <v>38</v>
      </c>
      <c r="B127" t="s">
        <v>41</v>
      </c>
      <c r="C127" t="s">
        <v>16</v>
      </c>
      <c r="D127" t="s">
        <v>19</v>
      </c>
      <c r="E127" t="s">
        <v>17</v>
      </c>
      <c r="F127" t="s">
        <v>18</v>
      </c>
      <c r="G127" t="s">
        <v>11</v>
      </c>
      <c r="H127" s="4">
        <v>5912</v>
      </c>
      <c r="I127" t="s">
        <v>24</v>
      </c>
      <c r="J127" t="s">
        <v>45</v>
      </c>
      <c r="K127" t="s">
        <v>20</v>
      </c>
      <c r="L127" t="s">
        <v>22</v>
      </c>
      <c r="M127" t="s">
        <v>23</v>
      </c>
      <c r="N127" t="s">
        <v>11</v>
      </c>
      <c r="O127" t="s">
        <v>432</v>
      </c>
      <c r="P127">
        <v>405332</v>
      </c>
      <c r="Q127">
        <v>49296913400013</v>
      </c>
      <c r="R127" s="4">
        <v>47</v>
      </c>
      <c r="S127" s="1">
        <v>45518.398611111108</v>
      </c>
      <c r="T127" s="35" t="s">
        <v>433</v>
      </c>
      <c r="U127" t="s">
        <v>42</v>
      </c>
      <c r="V127" s="35" t="s">
        <v>434</v>
      </c>
      <c r="W127" t="s">
        <v>14</v>
      </c>
      <c r="X127" t="s">
        <v>44</v>
      </c>
      <c r="Y127" t="str">
        <f t="shared" si="3"/>
        <v>Domestique</v>
      </c>
      <c r="Z127" s="5">
        <v>0.9</v>
      </c>
      <c r="AA127" s="5" t="s">
        <v>1268</v>
      </c>
      <c r="AB127" s="5" t="s">
        <v>1269</v>
      </c>
      <c r="AC127" s="5" t="s">
        <v>1270</v>
      </c>
      <c r="AD127">
        <f t="shared" si="4"/>
        <v>97</v>
      </c>
      <c r="AE127" t="str">
        <f t="shared" si="5"/>
        <v>AgentSociÃ©tÃ© ou assimilÃ©eBÃ©nÃ©ficiaire non PPE&lt; 12 moisComplet Ã  jourFrance [FR]5912Aucune occurence (12 mois glissants)ProximitÃ©CB/Visa MastercardUniquee-paiement avec 3D SecureFrance [FR]</v>
      </c>
    </row>
    <row r="128" spans="1:31" x14ac:dyDescent="0.35">
      <c r="A128" t="s">
        <v>6</v>
      </c>
      <c r="B128" t="s">
        <v>10</v>
      </c>
      <c r="C128" t="s">
        <v>16</v>
      </c>
      <c r="D128" t="s">
        <v>19</v>
      </c>
      <c r="E128" t="s">
        <v>17</v>
      </c>
      <c r="F128" t="s">
        <v>18</v>
      </c>
      <c r="G128" t="s">
        <v>11</v>
      </c>
      <c r="H128" s="4">
        <v>5712</v>
      </c>
      <c r="I128" t="s">
        <v>24</v>
      </c>
      <c r="J128" t="s">
        <v>37</v>
      </c>
      <c r="K128" t="s">
        <v>20</v>
      </c>
      <c r="L128" t="s">
        <v>22</v>
      </c>
      <c r="M128" t="s">
        <v>23</v>
      </c>
      <c r="N128" t="s">
        <v>11</v>
      </c>
      <c r="O128" t="s">
        <v>435</v>
      </c>
      <c r="P128">
        <v>401473</v>
      </c>
      <c r="Q128">
        <v>38851092700055</v>
      </c>
      <c r="R128" s="4" t="s">
        <v>52</v>
      </c>
      <c r="S128" s="1">
        <v>45505.44027777778</v>
      </c>
      <c r="T128" t="s">
        <v>436</v>
      </c>
      <c r="U128" t="s">
        <v>79</v>
      </c>
      <c r="V128" s="54" t="s">
        <v>437</v>
      </c>
      <c r="W128" t="s">
        <v>14</v>
      </c>
      <c r="X128" t="s">
        <v>15</v>
      </c>
      <c r="Y128" t="str">
        <f t="shared" si="3"/>
        <v>Domestique</v>
      </c>
      <c r="Z128" s="5">
        <v>0.85</v>
      </c>
      <c r="AA128" s="5" t="s">
        <v>1268</v>
      </c>
      <c r="AB128" s="5" t="s">
        <v>1269</v>
      </c>
      <c r="AC128" s="5" t="s">
        <v>1270</v>
      </c>
      <c r="AD128">
        <f t="shared" si="4"/>
        <v>36</v>
      </c>
      <c r="AE128" t="str">
        <f t="shared" si="5"/>
        <v>En face-Ã -faceSociÃ©tÃ© ou assimilÃ©eBÃ©nÃ©ficiaire non PPE&lt; 12 moisComplet Ã  jourFrance [FR]5712Aucune occurence (12 mois glissants)VADCB/Visa MastercardUniquee-paiement avec 3D SecureFrance [FR]</v>
      </c>
    </row>
    <row r="129" spans="1:31" x14ac:dyDescent="0.35">
      <c r="A129" t="s">
        <v>6</v>
      </c>
      <c r="B129" t="s">
        <v>10</v>
      </c>
      <c r="C129" t="s">
        <v>16</v>
      </c>
      <c r="D129" t="s">
        <v>19</v>
      </c>
      <c r="E129" t="s">
        <v>17</v>
      </c>
      <c r="F129" t="s">
        <v>18</v>
      </c>
      <c r="G129" t="s">
        <v>11</v>
      </c>
      <c r="H129" s="4">
        <v>5712</v>
      </c>
      <c r="I129" t="s">
        <v>24</v>
      </c>
      <c r="J129" t="s">
        <v>37</v>
      </c>
      <c r="K129" t="s">
        <v>20</v>
      </c>
      <c r="L129" t="s">
        <v>22</v>
      </c>
      <c r="M129" t="s">
        <v>23</v>
      </c>
      <c r="N129" t="s">
        <v>11</v>
      </c>
      <c r="O129" t="s">
        <v>438</v>
      </c>
      <c r="P129">
        <v>401003</v>
      </c>
      <c r="Q129">
        <v>39433815600349</v>
      </c>
      <c r="R129" s="4" t="s">
        <v>52</v>
      </c>
      <c r="S129" s="1">
        <v>45503.649305555555</v>
      </c>
      <c r="T129" t="s">
        <v>439</v>
      </c>
      <c r="U129" t="s">
        <v>35</v>
      </c>
      <c r="V129" s="54" t="s">
        <v>440</v>
      </c>
      <c r="W129" t="s">
        <v>14</v>
      </c>
      <c r="X129" t="s">
        <v>15</v>
      </c>
      <c r="Y129" t="str">
        <f t="shared" si="3"/>
        <v>Domestique</v>
      </c>
      <c r="Z129" s="5">
        <v>0.85</v>
      </c>
      <c r="AA129" s="5" t="s">
        <v>1268</v>
      </c>
      <c r="AB129" s="5" t="s">
        <v>1269</v>
      </c>
      <c r="AC129" s="5" t="s">
        <v>1270</v>
      </c>
      <c r="AD129">
        <f t="shared" si="4"/>
        <v>36</v>
      </c>
      <c r="AE129" t="str">
        <f t="shared" si="5"/>
        <v>En face-Ã -faceSociÃ©tÃ© ou assimilÃ©eBÃ©nÃ©ficiaire non PPE&lt; 12 moisComplet Ã  jourFrance [FR]5712Aucune occurence (12 mois glissants)VADCB/Visa MastercardUniquee-paiement avec 3D SecureFrance [FR]</v>
      </c>
    </row>
    <row r="130" spans="1:31" x14ac:dyDescent="0.35">
      <c r="A130" t="s">
        <v>6</v>
      </c>
      <c r="B130" t="s">
        <v>10</v>
      </c>
      <c r="C130" t="s">
        <v>16</v>
      </c>
      <c r="D130" t="s">
        <v>19</v>
      </c>
      <c r="E130" t="s">
        <v>17</v>
      </c>
      <c r="F130" t="s">
        <v>18</v>
      </c>
      <c r="G130" t="s">
        <v>11</v>
      </c>
      <c r="H130" s="4">
        <v>5712</v>
      </c>
      <c r="I130" t="s">
        <v>24</v>
      </c>
      <c r="J130" t="s">
        <v>37</v>
      </c>
      <c r="K130" t="s">
        <v>20</v>
      </c>
      <c r="L130" t="s">
        <v>22</v>
      </c>
      <c r="M130" t="s">
        <v>23</v>
      </c>
      <c r="N130" t="s">
        <v>11</v>
      </c>
      <c r="O130" t="s">
        <v>441</v>
      </c>
      <c r="P130">
        <v>400989</v>
      </c>
      <c r="Q130">
        <v>39433815600323</v>
      </c>
      <c r="R130" s="4" t="s">
        <v>52</v>
      </c>
      <c r="S130" s="1">
        <v>45503.619444444441</v>
      </c>
      <c r="T130" t="s">
        <v>439</v>
      </c>
      <c r="U130" t="s">
        <v>35</v>
      </c>
      <c r="V130" s="54" t="s">
        <v>442</v>
      </c>
      <c r="W130" t="s">
        <v>14</v>
      </c>
      <c r="X130" t="s">
        <v>15</v>
      </c>
      <c r="Y130" t="str">
        <f t="shared" si="3"/>
        <v>Domestique</v>
      </c>
      <c r="Z130" s="5">
        <v>0.85</v>
      </c>
      <c r="AA130" s="5" t="s">
        <v>1268</v>
      </c>
      <c r="AB130" s="5" t="s">
        <v>1269</v>
      </c>
      <c r="AC130" s="5" t="s">
        <v>1270</v>
      </c>
      <c r="AD130">
        <f t="shared" si="4"/>
        <v>36</v>
      </c>
      <c r="AE130" t="str">
        <f t="shared" si="5"/>
        <v>En face-Ã -faceSociÃ©tÃ© ou assimilÃ©eBÃ©nÃ©ficiaire non PPE&lt; 12 moisComplet Ã  jourFrance [FR]5712Aucune occurence (12 mois glissants)VADCB/Visa MastercardUniquee-paiement avec 3D SecureFrance [FR]</v>
      </c>
    </row>
    <row r="131" spans="1:31" x14ac:dyDescent="0.35">
      <c r="A131" t="s">
        <v>38</v>
      </c>
      <c r="B131" t="s">
        <v>41</v>
      </c>
      <c r="C131" t="s">
        <v>16</v>
      </c>
      <c r="D131" t="s">
        <v>19</v>
      </c>
      <c r="E131" t="s">
        <v>17</v>
      </c>
      <c r="F131" t="s">
        <v>18</v>
      </c>
      <c r="G131" t="s">
        <v>11</v>
      </c>
      <c r="H131" s="4">
        <v>5912</v>
      </c>
      <c r="I131" t="s">
        <v>24</v>
      </c>
      <c r="J131" t="s">
        <v>45</v>
      </c>
      <c r="K131" t="s">
        <v>20</v>
      </c>
      <c r="L131" t="s">
        <v>22</v>
      </c>
      <c r="M131" t="s">
        <v>23</v>
      </c>
      <c r="N131" t="s">
        <v>11</v>
      </c>
      <c r="O131" t="s">
        <v>443</v>
      </c>
      <c r="P131">
        <v>399957</v>
      </c>
      <c r="Q131">
        <v>90235698900019</v>
      </c>
      <c r="R131" s="4">
        <v>47</v>
      </c>
      <c r="S131" s="1">
        <v>45498.607638888891</v>
      </c>
      <c r="T131" s="35" t="s">
        <v>444</v>
      </c>
      <c r="U131" t="s">
        <v>42</v>
      </c>
      <c r="V131" s="35" t="s">
        <v>445</v>
      </c>
      <c r="W131" t="s">
        <v>14</v>
      </c>
      <c r="X131" t="s">
        <v>44</v>
      </c>
      <c r="Y131" t="str">
        <f t="shared" ref="Y131:Y194" si="6">+IF(G131=N131,"Domestique","Autre")</f>
        <v>Domestique</v>
      </c>
      <c r="Z131" s="5">
        <v>0.9</v>
      </c>
      <c r="AA131" s="5" t="s">
        <v>1268</v>
      </c>
      <c r="AB131" s="5" t="s">
        <v>1269</v>
      </c>
      <c r="AC131" s="5" t="s">
        <v>1270</v>
      </c>
      <c r="AD131">
        <f t="shared" ref="AD131:AD194" si="7">COUNTIFS($AE$2:$AE$437,AE131)</f>
        <v>97</v>
      </c>
      <c r="AE131" t="str">
        <f t="shared" ref="AE131:AE194" si="8">+B131&amp;C131&amp;D131&amp;E131&amp;F131&amp;G131&amp;H131&amp;I131&amp;J131&amp;K131&amp;L131&amp;M131&amp;N131</f>
        <v>AgentSociÃ©tÃ© ou assimilÃ©eBÃ©nÃ©ficiaire non PPE&lt; 12 moisComplet Ã  jourFrance [FR]5912Aucune occurence (12 mois glissants)ProximitÃ©CB/Visa MastercardUniquee-paiement avec 3D SecureFrance [FR]</v>
      </c>
    </row>
    <row r="132" spans="1:31" x14ac:dyDescent="0.35">
      <c r="A132" t="s">
        <v>38</v>
      </c>
      <c r="B132" t="s">
        <v>41</v>
      </c>
      <c r="C132" t="s">
        <v>16</v>
      </c>
      <c r="D132" t="s">
        <v>19</v>
      </c>
      <c r="E132" t="s">
        <v>17</v>
      </c>
      <c r="F132" t="s">
        <v>18</v>
      </c>
      <c r="G132" t="s">
        <v>11</v>
      </c>
      <c r="H132" s="4">
        <v>5912</v>
      </c>
      <c r="I132" t="s">
        <v>24</v>
      </c>
      <c r="J132" t="s">
        <v>45</v>
      </c>
      <c r="K132" t="s">
        <v>20</v>
      </c>
      <c r="L132" t="s">
        <v>22</v>
      </c>
      <c r="M132" t="s">
        <v>23</v>
      </c>
      <c r="N132" t="s">
        <v>11</v>
      </c>
      <c r="O132" t="s">
        <v>446</v>
      </c>
      <c r="P132">
        <v>399949</v>
      </c>
      <c r="Q132">
        <v>80037720200018</v>
      </c>
      <c r="R132" s="4">
        <v>47</v>
      </c>
      <c r="S132" s="1">
        <v>45498.568749999999</v>
      </c>
      <c r="T132" s="35" t="s">
        <v>447</v>
      </c>
      <c r="U132" t="s">
        <v>42</v>
      </c>
      <c r="V132" s="35" t="s">
        <v>448</v>
      </c>
      <c r="W132" t="s">
        <v>14</v>
      </c>
      <c r="X132" t="s">
        <v>44</v>
      </c>
      <c r="Y132" t="str">
        <f t="shared" si="6"/>
        <v>Domestique</v>
      </c>
      <c r="Z132" s="5">
        <v>0.9</v>
      </c>
      <c r="AA132" s="5" t="s">
        <v>1268</v>
      </c>
      <c r="AB132" s="5" t="s">
        <v>1269</v>
      </c>
      <c r="AC132" s="5" t="s">
        <v>1270</v>
      </c>
      <c r="AD132">
        <f t="shared" si="7"/>
        <v>97</v>
      </c>
      <c r="AE132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3" spans="1:31" x14ac:dyDescent="0.35">
      <c r="A133" t="s">
        <v>38</v>
      </c>
      <c r="B133" t="s">
        <v>41</v>
      </c>
      <c r="C133" t="s">
        <v>16</v>
      </c>
      <c r="D133" t="s">
        <v>19</v>
      </c>
      <c r="E133" t="s">
        <v>17</v>
      </c>
      <c r="F133" t="s">
        <v>18</v>
      </c>
      <c r="G133" t="s">
        <v>11</v>
      </c>
      <c r="H133" s="4">
        <v>5912</v>
      </c>
      <c r="I133" t="s">
        <v>24</v>
      </c>
      <c r="J133" t="s">
        <v>45</v>
      </c>
      <c r="K133" t="s">
        <v>20</v>
      </c>
      <c r="L133" t="s">
        <v>22</v>
      </c>
      <c r="M133" t="s">
        <v>23</v>
      </c>
      <c r="N133" t="s">
        <v>11</v>
      </c>
      <c r="O133" t="s">
        <v>449</v>
      </c>
      <c r="P133">
        <v>399613</v>
      </c>
      <c r="Q133">
        <v>45333498900010</v>
      </c>
      <c r="R133" s="4">
        <v>47</v>
      </c>
      <c r="S133" s="1">
        <v>45497.584027777775</v>
      </c>
      <c r="T133" s="35" t="s">
        <v>450</v>
      </c>
      <c r="U133" t="s">
        <v>42</v>
      </c>
      <c r="V133" s="35" t="s">
        <v>451</v>
      </c>
      <c r="W133" t="s">
        <v>14</v>
      </c>
      <c r="X133" t="s">
        <v>44</v>
      </c>
      <c r="Y133" t="str">
        <f t="shared" si="6"/>
        <v>Domestique</v>
      </c>
      <c r="Z133" s="5">
        <v>0.9</v>
      </c>
      <c r="AA133" s="5" t="s">
        <v>1268</v>
      </c>
      <c r="AB133" s="5" t="s">
        <v>1269</v>
      </c>
      <c r="AC133" s="5" t="s">
        <v>1270</v>
      </c>
      <c r="AD133">
        <f t="shared" si="7"/>
        <v>97</v>
      </c>
      <c r="AE133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4" spans="1:31" x14ac:dyDescent="0.35">
      <c r="A134" t="s">
        <v>38</v>
      </c>
      <c r="B134" t="s">
        <v>41</v>
      </c>
      <c r="C134" t="s">
        <v>16</v>
      </c>
      <c r="D134" t="s">
        <v>19</v>
      </c>
      <c r="E134" t="s">
        <v>17</v>
      </c>
      <c r="F134" t="s">
        <v>18</v>
      </c>
      <c r="G134" t="s">
        <v>11</v>
      </c>
      <c r="H134" s="4">
        <v>5912</v>
      </c>
      <c r="I134" t="s">
        <v>24</v>
      </c>
      <c r="J134" t="s">
        <v>45</v>
      </c>
      <c r="K134" t="s">
        <v>20</v>
      </c>
      <c r="L134" t="s">
        <v>22</v>
      </c>
      <c r="M134" t="s">
        <v>23</v>
      </c>
      <c r="N134" t="s">
        <v>11</v>
      </c>
      <c r="O134" t="s">
        <v>452</v>
      </c>
      <c r="P134">
        <v>399596</v>
      </c>
      <c r="Q134">
        <v>49956532300023</v>
      </c>
      <c r="R134" s="4">
        <v>47</v>
      </c>
      <c r="S134" s="1">
        <v>45497.455555555556</v>
      </c>
      <c r="T134" s="35" t="s">
        <v>453</v>
      </c>
      <c r="U134" t="s">
        <v>42</v>
      </c>
      <c r="V134" s="35" t="s">
        <v>454</v>
      </c>
      <c r="W134" t="s">
        <v>14</v>
      </c>
      <c r="X134" t="s">
        <v>44</v>
      </c>
      <c r="Y134" t="str">
        <f t="shared" si="6"/>
        <v>Domestique</v>
      </c>
      <c r="Z134" s="5">
        <v>0.9</v>
      </c>
      <c r="AA134" s="5" t="s">
        <v>1268</v>
      </c>
      <c r="AB134" s="5" t="s">
        <v>1269</v>
      </c>
      <c r="AC134" s="5" t="s">
        <v>1270</v>
      </c>
      <c r="AD134">
        <f t="shared" si="7"/>
        <v>97</v>
      </c>
      <c r="AE134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5" spans="1:31" x14ac:dyDescent="0.35">
      <c r="A135" t="s">
        <v>38</v>
      </c>
      <c r="B135" t="s">
        <v>41</v>
      </c>
      <c r="C135" t="s">
        <v>16</v>
      </c>
      <c r="D135" t="s">
        <v>19</v>
      </c>
      <c r="E135" t="s">
        <v>17</v>
      </c>
      <c r="F135" t="s">
        <v>18</v>
      </c>
      <c r="G135" t="s">
        <v>11</v>
      </c>
      <c r="H135" s="4">
        <v>5912</v>
      </c>
      <c r="I135" t="s">
        <v>24</v>
      </c>
      <c r="J135" t="s">
        <v>45</v>
      </c>
      <c r="K135" t="s">
        <v>20</v>
      </c>
      <c r="L135" t="s">
        <v>22</v>
      </c>
      <c r="M135" t="s">
        <v>23</v>
      </c>
      <c r="N135" t="s">
        <v>11</v>
      </c>
      <c r="O135" t="s">
        <v>455</v>
      </c>
      <c r="P135">
        <v>398491</v>
      </c>
      <c r="Q135">
        <v>47995308500020</v>
      </c>
      <c r="R135" s="4">
        <v>47</v>
      </c>
      <c r="S135" s="1">
        <v>45491.679166666669</v>
      </c>
      <c r="T135" s="35" t="s">
        <v>456</v>
      </c>
      <c r="U135" t="s">
        <v>42</v>
      </c>
      <c r="V135" s="35" t="s">
        <v>457</v>
      </c>
      <c r="W135" t="s">
        <v>14</v>
      </c>
      <c r="X135" t="s">
        <v>44</v>
      </c>
      <c r="Y135" t="str">
        <f t="shared" si="6"/>
        <v>Domestique</v>
      </c>
      <c r="Z135" s="5">
        <v>0.9</v>
      </c>
      <c r="AA135" s="5" t="s">
        <v>1268</v>
      </c>
      <c r="AB135" s="5" t="s">
        <v>1269</v>
      </c>
      <c r="AC135" s="5" t="s">
        <v>1270</v>
      </c>
      <c r="AD135">
        <f t="shared" si="7"/>
        <v>97</v>
      </c>
      <c r="AE135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6" spans="1:31" x14ac:dyDescent="0.35">
      <c r="A136" t="s">
        <v>38</v>
      </c>
      <c r="B136" t="s">
        <v>41</v>
      </c>
      <c r="C136" t="s">
        <v>16</v>
      </c>
      <c r="D136" t="s">
        <v>19</v>
      </c>
      <c r="E136" t="s">
        <v>17</v>
      </c>
      <c r="F136" t="s">
        <v>18</v>
      </c>
      <c r="G136" t="s">
        <v>11</v>
      </c>
      <c r="H136" s="4">
        <v>5912</v>
      </c>
      <c r="I136" t="s">
        <v>24</v>
      </c>
      <c r="J136" t="s">
        <v>45</v>
      </c>
      <c r="K136" t="s">
        <v>20</v>
      </c>
      <c r="L136" t="s">
        <v>22</v>
      </c>
      <c r="M136" t="s">
        <v>23</v>
      </c>
      <c r="N136" t="s">
        <v>11</v>
      </c>
      <c r="O136" t="s">
        <v>458</v>
      </c>
      <c r="P136">
        <v>398477</v>
      </c>
      <c r="Q136">
        <v>82276026000015</v>
      </c>
      <c r="R136" s="4">
        <v>47</v>
      </c>
      <c r="S136" s="1">
        <v>45491.661111111112</v>
      </c>
      <c r="T136" s="35" t="s">
        <v>459</v>
      </c>
      <c r="U136" t="s">
        <v>42</v>
      </c>
      <c r="V136" s="35" t="s">
        <v>460</v>
      </c>
      <c r="W136" t="s">
        <v>14</v>
      </c>
      <c r="X136" t="s">
        <v>44</v>
      </c>
      <c r="Y136" t="str">
        <f t="shared" si="6"/>
        <v>Domestique</v>
      </c>
      <c r="Z136" s="5">
        <v>0.9</v>
      </c>
      <c r="AA136" s="5" t="s">
        <v>1268</v>
      </c>
      <c r="AB136" s="5" t="s">
        <v>1269</v>
      </c>
      <c r="AC136" s="5" t="s">
        <v>1270</v>
      </c>
      <c r="AD136">
        <f t="shared" si="7"/>
        <v>97</v>
      </c>
      <c r="AE136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7" spans="1:31" x14ac:dyDescent="0.35">
      <c r="A137" t="s">
        <v>38</v>
      </c>
      <c r="B137" t="s">
        <v>41</v>
      </c>
      <c r="C137" t="s">
        <v>16</v>
      </c>
      <c r="D137" t="s">
        <v>19</v>
      </c>
      <c r="E137" t="s">
        <v>17</v>
      </c>
      <c r="F137" t="s">
        <v>18</v>
      </c>
      <c r="G137" t="s">
        <v>11</v>
      </c>
      <c r="H137" s="4">
        <v>5912</v>
      </c>
      <c r="I137" t="s">
        <v>24</v>
      </c>
      <c r="J137" t="s">
        <v>45</v>
      </c>
      <c r="K137" t="s">
        <v>20</v>
      </c>
      <c r="L137" t="s">
        <v>22</v>
      </c>
      <c r="M137" t="s">
        <v>23</v>
      </c>
      <c r="N137" t="s">
        <v>11</v>
      </c>
      <c r="O137" t="s">
        <v>461</v>
      </c>
      <c r="P137">
        <v>396613</v>
      </c>
      <c r="Q137">
        <v>48132447300026</v>
      </c>
      <c r="R137" s="4">
        <v>47</v>
      </c>
      <c r="S137" s="1">
        <v>45485.460416666669</v>
      </c>
      <c r="T137" s="35" t="s">
        <v>462</v>
      </c>
      <c r="U137" t="s">
        <v>42</v>
      </c>
      <c r="V137" s="35" t="s">
        <v>463</v>
      </c>
      <c r="W137" t="s">
        <v>14</v>
      </c>
      <c r="X137" t="s">
        <v>44</v>
      </c>
      <c r="Y137" t="str">
        <f t="shared" si="6"/>
        <v>Domestique</v>
      </c>
      <c r="Z137" s="5">
        <v>0.9</v>
      </c>
      <c r="AA137" s="5" t="s">
        <v>1268</v>
      </c>
      <c r="AB137" s="5" t="s">
        <v>1269</v>
      </c>
      <c r="AC137" s="5" t="s">
        <v>1270</v>
      </c>
      <c r="AD137">
        <f t="shared" si="7"/>
        <v>97</v>
      </c>
      <c r="AE137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8" spans="1:31" x14ac:dyDescent="0.35">
      <c r="A138" t="s">
        <v>38</v>
      </c>
      <c r="B138" t="s">
        <v>41</v>
      </c>
      <c r="C138" t="s">
        <v>16</v>
      </c>
      <c r="D138" t="s">
        <v>19</v>
      </c>
      <c r="E138" t="s">
        <v>17</v>
      </c>
      <c r="F138" t="s">
        <v>18</v>
      </c>
      <c r="G138" t="s">
        <v>11</v>
      </c>
      <c r="H138" s="4">
        <v>5912</v>
      </c>
      <c r="I138" t="s">
        <v>24</v>
      </c>
      <c r="J138" t="s">
        <v>45</v>
      </c>
      <c r="K138" t="s">
        <v>20</v>
      </c>
      <c r="L138" t="s">
        <v>22</v>
      </c>
      <c r="M138" t="s">
        <v>23</v>
      </c>
      <c r="N138" t="s">
        <v>11</v>
      </c>
      <c r="O138" t="s">
        <v>464</v>
      </c>
      <c r="P138">
        <v>395662</v>
      </c>
      <c r="Q138">
        <v>90331052200011</v>
      </c>
      <c r="R138" s="4">
        <v>47</v>
      </c>
      <c r="S138" s="1">
        <v>45483.456944444442</v>
      </c>
      <c r="T138" s="35" t="s">
        <v>465</v>
      </c>
      <c r="U138" t="s">
        <v>42</v>
      </c>
      <c r="V138" s="35" t="s">
        <v>466</v>
      </c>
      <c r="W138" t="s">
        <v>14</v>
      </c>
      <c r="X138" t="s">
        <v>44</v>
      </c>
      <c r="Y138" t="str">
        <f t="shared" si="6"/>
        <v>Domestique</v>
      </c>
      <c r="Z138" s="5">
        <v>0.9</v>
      </c>
      <c r="AA138" s="5" t="s">
        <v>1268</v>
      </c>
      <c r="AB138" s="5" t="s">
        <v>1269</v>
      </c>
      <c r="AC138" s="5" t="s">
        <v>1270</v>
      </c>
      <c r="AD138">
        <f t="shared" si="7"/>
        <v>97</v>
      </c>
      <c r="AE138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39" spans="1:31" x14ac:dyDescent="0.35">
      <c r="A139" t="s">
        <v>38</v>
      </c>
      <c r="B139" t="s">
        <v>41</v>
      </c>
      <c r="C139" t="s">
        <v>16</v>
      </c>
      <c r="D139" t="s">
        <v>19</v>
      </c>
      <c r="E139" t="s">
        <v>17</v>
      </c>
      <c r="F139" t="s">
        <v>18</v>
      </c>
      <c r="G139" t="s">
        <v>11</v>
      </c>
      <c r="H139" s="4">
        <v>5912</v>
      </c>
      <c r="I139" t="s">
        <v>24</v>
      </c>
      <c r="J139" t="s">
        <v>45</v>
      </c>
      <c r="K139" t="s">
        <v>20</v>
      </c>
      <c r="L139" t="s">
        <v>22</v>
      </c>
      <c r="M139" t="s">
        <v>23</v>
      </c>
      <c r="N139" t="s">
        <v>11</v>
      </c>
      <c r="O139" t="s">
        <v>467</v>
      </c>
      <c r="P139">
        <v>395404</v>
      </c>
      <c r="Q139">
        <v>84182899900026</v>
      </c>
      <c r="R139" s="4">
        <v>47</v>
      </c>
      <c r="S139" s="1">
        <v>45482.724999999999</v>
      </c>
      <c r="T139" s="35" t="s">
        <v>468</v>
      </c>
      <c r="U139" t="s">
        <v>42</v>
      </c>
      <c r="V139" s="35" t="s">
        <v>469</v>
      </c>
      <c r="W139" t="s">
        <v>14</v>
      </c>
      <c r="X139" t="s">
        <v>44</v>
      </c>
      <c r="Y139" t="str">
        <f t="shared" si="6"/>
        <v>Domestique</v>
      </c>
      <c r="Z139" s="5">
        <v>0.9</v>
      </c>
      <c r="AA139" s="5" t="s">
        <v>1268</v>
      </c>
      <c r="AB139" s="5" t="s">
        <v>1269</v>
      </c>
      <c r="AC139" s="5" t="s">
        <v>1270</v>
      </c>
      <c r="AD139">
        <f t="shared" si="7"/>
        <v>97</v>
      </c>
      <c r="AE139" t="str">
        <f t="shared" si="8"/>
        <v>AgentSociÃ©tÃ© ou assimilÃ©eBÃ©nÃ©ficiaire non PPE&lt; 12 moisComplet Ã  jourFrance [FR]5912Aucune occurence (12 mois glissants)ProximitÃ©CB/Visa MastercardUniquee-paiement avec 3D SecureFrance [FR]</v>
      </c>
    </row>
    <row r="140" spans="1:31" x14ac:dyDescent="0.35">
      <c r="A140" t="s">
        <v>6</v>
      </c>
      <c r="B140" t="s">
        <v>10</v>
      </c>
      <c r="C140" t="s">
        <v>16</v>
      </c>
      <c r="D140" t="s">
        <v>19</v>
      </c>
      <c r="E140" t="s">
        <v>17</v>
      </c>
      <c r="F140" t="s">
        <v>18</v>
      </c>
      <c r="G140" t="s">
        <v>11</v>
      </c>
      <c r="H140" s="4">
        <v>5712</v>
      </c>
      <c r="I140" t="s">
        <v>24</v>
      </c>
      <c r="J140" t="s">
        <v>37</v>
      </c>
      <c r="K140" t="s">
        <v>20</v>
      </c>
      <c r="L140" t="s">
        <v>22</v>
      </c>
      <c r="M140" t="s">
        <v>23</v>
      </c>
      <c r="N140" t="s">
        <v>11</v>
      </c>
      <c r="O140" t="s">
        <v>470</v>
      </c>
      <c r="P140">
        <v>394587</v>
      </c>
      <c r="Q140">
        <v>49777414100020</v>
      </c>
      <c r="R140" s="4" t="s">
        <v>52</v>
      </c>
      <c r="S140" s="1">
        <v>45481.722916666666</v>
      </c>
      <c r="T140" t="s">
        <v>471</v>
      </c>
      <c r="U140" t="s">
        <v>12</v>
      </c>
      <c r="V140" s="54" t="s">
        <v>472</v>
      </c>
      <c r="W140" t="s">
        <v>14</v>
      </c>
      <c r="X140" t="s">
        <v>15</v>
      </c>
      <c r="Y140" t="str">
        <f t="shared" si="6"/>
        <v>Domestique</v>
      </c>
      <c r="Z140" s="5">
        <v>0.85</v>
      </c>
      <c r="AA140" s="5" t="s">
        <v>1268</v>
      </c>
      <c r="AB140" s="5" t="s">
        <v>1269</v>
      </c>
      <c r="AC140" s="5" t="s">
        <v>1270</v>
      </c>
      <c r="AD140">
        <f t="shared" si="7"/>
        <v>36</v>
      </c>
      <c r="AE140" t="str">
        <f t="shared" si="8"/>
        <v>En face-Ã -faceSociÃ©tÃ© ou assimilÃ©eBÃ©nÃ©ficiaire non PPE&lt; 12 moisComplet Ã  jourFrance [FR]5712Aucune occurence (12 mois glissants)VADCB/Visa MastercardUniquee-paiement avec 3D SecureFrance [FR]</v>
      </c>
    </row>
    <row r="141" spans="1:31" x14ac:dyDescent="0.35">
      <c r="A141" t="s">
        <v>6</v>
      </c>
      <c r="B141" t="s">
        <v>10</v>
      </c>
      <c r="C141" t="s">
        <v>16</v>
      </c>
      <c r="D141" t="s">
        <v>19</v>
      </c>
      <c r="E141" t="s">
        <v>17</v>
      </c>
      <c r="F141" t="s">
        <v>18</v>
      </c>
      <c r="G141" t="s">
        <v>11</v>
      </c>
      <c r="H141" s="4">
        <v>5712</v>
      </c>
      <c r="I141" t="s">
        <v>24</v>
      </c>
      <c r="J141" t="s">
        <v>37</v>
      </c>
      <c r="K141" t="s">
        <v>20</v>
      </c>
      <c r="L141" t="s">
        <v>22</v>
      </c>
      <c r="M141" t="s">
        <v>23</v>
      </c>
      <c r="N141" t="s">
        <v>11</v>
      </c>
      <c r="O141" t="s">
        <v>473</v>
      </c>
      <c r="P141">
        <v>394556</v>
      </c>
      <c r="Q141">
        <v>53389974600036</v>
      </c>
      <c r="R141" s="4" t="s">
        <v>52</v>
      </c>
      <c r="S141" s="1">
        <v>45481.651388888888</v>
      </c>
      <c r="T141" t="s">
        <v>474</v>
      </c>
      <c r="U141" t="s">
        <v>475</v>
      </c>
      <c r="V141" s="54" t="s">
        <v>476</v>
      </c>
      <c r="W141" t="s">
        <v>14</v>
      </c>
      <c r="X141" t="s">
        <v>15</v>
      </c>
      <c r="Y141" t="str">
        <f t="shared" si="6"/>
        <v>Domestique</v>
      </c>
      <c r="Z141" s="5">
        <v>0.85</v>
      </c>
      <c r="AA141" s="5" t="s">
        <v>1268</v>
      </c>
      <c r="AB141" s="5" t="s">
        <v>1269</v>
      </c>
      <c r="AC141" s="5" t="s">
        <v>1270</v>
      </c>
      <c r="AD141">
        <f t="shared" si="7"/>
        <v>36</v>
      </c>
      <c r="AE141" t="str">
        <f t="shared" si="8"/>
        <v>En face-Ã -faceSociÃ©tÃ© ou assimilÃ©eBÃ©nÃ©ficiaire non PPE&lt; 12 moisComplet Ã  jourFrance [FR]5712Aucune occurence (12 mois glissants)VADCB/Visa MastercardUniquee-paiement avec 3D SecureFrance [FR]</v>
      </c>
    </row>
    <row r="142" spans="1:31" x14ac:dyDescent="0.35">
      <c r="A142" t="s">
        <v>6</v>
      </c>
      <c r="B142" t="s">
        <v>10</v>
      </c>
      <c r="C142" t="s">
        <v>16</v>
      </c>
      <c r="D142" t="s">
        <v>19</v>
      </c>
      <c r="E142" t="s">
        <v>17</v>
      </c>
      <c r="F142" t="s">
        <v>18</v>
      </c>
      <c r="G142" t="s">
        <v>11</v>
      </c>
      <c r="H142" s="4">
        <v>7399</v>
      </c>
      <c r="I142" t="s">
        <v>24</v>
      </c>
      <c r="J142" t="s">
        <v>37</v>
      </c>
      <c r="K142" t="s">
        <v>20</v>
      </c>
      <c r="L142" t="s">
        <v>22</v>
      </c>
      <c r="M142" t="s">
        <v>23</v>
      </c>
      <c r="N142" t="s">
        <v>11</v>
      </c>
      <c r="O142" t="s">
        <v>477</v>
      </c>
      <c r="P142">
        <v>391866</v>
      </c>
      <c r="Q142">
        <v>52422893900137</v>
      </c>
      <c r="R142" s="4" t="s">
        <v>33</v>
      </c>
      <c r="S142" s="1">
        <v>45474.648611111108</v>
      </c>
      <c r="T142" t="s">
        <v>34</v>
      </c>
      <c r="U142" t="s">
        <v>35</v>
      </c>
      <c r="V142" s="54" t="s">
        <v>478</v>
      </c>
      <c r="W142" t="s">
        <v>14</v>
      </c>
      <c r="X142" t="s">
        <v>15</v>
      </c>
      <c r="Y142" t="str">
        <f t="shared" si="6"/>
        <v>Domestique</v>
      </c>
      <c r="Z142" s="5">
        <v>0.85</v>
      </c>
      <c r="AA142" s="5" t="s">
        <v>1268</v>
      </c>
      <c r="AB142" s="5" t="s">
        <v>1269</v>
      </c>
      <c r="AC142" s="5" t="s">
        <v>1270</v>
      </c>
      <c r="AD142">
        <f t="shared" si="7"/>
        <v>3</v>
      </c>
      <c r="AE142" t="str">
        <f t="shared" si="8"/>
        <v>En face-Ã -faceSociÃ©tÃ© ou assimilÃ©eBÃ©nÃ©ficiaire non PPE&lt; 12 moisComplet Ã  jourFrance [FR]7399Aucune occurence (12 mois glissants)VADCB/Visa MastercardUniquee-paiement avec 3D SecureFrance [FR]</v>
      </c>
    </row>
    <row r="143" spans="1:31" x14ac:dyDescent="0.35">
      <c r="A143" t="s">
        <v>6</v>
      </c>
      <c r="B143" t="s">
        <v>10</v>
      </c>
      <c r="C143" t="s">
        <v>16</v>
      </c>
      <c r="D143" t="s">
        <v>19</v>
      </c>
      <c r="E143" t="s">
        <v>17</v>
      </c>
      <c r="F143" t="s">
        <v>18</v>
      </c>
      <c r="G143" t="s">
        <v>11</v>
      </c>
      <c r="H143" s="4">
        <v>5712</v>
      </c>
      <c r="I143" t="s">
        <v>24</v>
      </c>
      <c r="J143" t="s">
        <v>37</v>
      </c>
      <c r="K143" t="s">
        <v>20</v>
      </c>
      <c r="L143" t="s">
        <v>22</v>
      </c>
      <c r="M143" t="s">
        <v>23</v>
      </c>
      <c r="N143" t="s">
        <v>11</v>
      </c>
      <c r="O143" t="s">
        <v>479</v>
      </c>
      <c r="P143">
        <v>391853</v>
      </c>
      <c r="Q143">
        <v>41470470000015</v>
      </c>
      <c r="R143" s="4" t="s">
        <v>52</v>
      </c>
      <c r="S143" s="1">
        <v>45474.638194444444</v>
      </c>
      <c r="T143" t="s">
        <v>480</v>
      </c>
      <c r="U143" t="s">
        <v>79</v>
      </c>
      <c r="V143" s="54" t="s">
        <v>481</v>
      </c>
      <c r="W143" t="s">
        <v>14</v>
      </c>
      <c r="X143" t="s">
        <v>15</v>
      </c>
      <c r="Y143" t="str">
        <f t="shared" si="6"/>
        <v>Domestique</v>
      </c>
      <c r="Z143" s="5">
        <v>0.85</v>
      </c>
      <c r="AA143" s="5" t="s">
        <v>1268</v>
      </c>
      <c r="AB143" s="5" t="s">
        <v>1269</v>
      </c>
      <c r="AC143" s="5" t="s">
        <v>1270</v>
      </c>
      <c r="AD143">
        <f t="shared" si="7"/>
        <v>36</v>
      </c>
      <c r="AE143" t="str">
        <f t="shared" si="8"/>
        <v>En face-Ã -faceSociÃ©tÃ© ou assimilÃ©eBÃ©nÃ©ficiaire non PPE&lt; 12 moisComplet Ã  jourFrance [FR]5712Aucune occurence (12 mois glissants)VADCB/Visa MastercardUniquee-paiement avec 3D SecureFrance [FR]</v>
      </c>
    </row>
    <row r="144" spans="1:31" x14ac:dyDescent="0.35">
      <c r="A144" t="s">
        <v>6</v>
      </c>
      <c r="B144" t="s">
        <v>10</v>
      </c>
      <c r="C144" t="s">
        <v>16</v>
      </c>
      <c r="D144" t="s">
        <v>19</v>
      </c>
      <c r="E144" t="s">
        <v>17</v>
      </c>
      <c r="F144" t="s">
        <v>18</v>
      </c>
      <c r="G144" t="s">
        <v>11</v>
      </c>
      <c r="H144" s="4">
        <v>5719</v>
      </c>
      <c r="I144" t="s">
        <v>24</v>
      </c>
      <c r="J144" t="s">
        <v>37</v>
      </c>
      <c r="K144" t="s">
        <v>20</v>
      </c>
      <c r="L144" t="s">
        <v>22</v>
      </c>
      <c r="M144" t="s">
        <v>23</v>
      </c>
      <c r="N144" t="s">
        <v>11</v>
      </c>
      <c r="O144" t="s">
        <v>482</v>
      </c>
      <c r="P144">
        <v>391835</v>
      </c>
      <c r="Q144">
        <v>90129150000022</v>
      </c>
      <c r="R144" s="4" t="s">
        <v>483</v>
      </c>
      <c r="S144" s="1">
        <v>45474.584722222222</v>
      </c>
      <c r="T144" t="s">
        <v>484</v>
      </c>
      <c r="U144" t="s">
        <v>485</v>
      </c>
      <c r="V144" s="54" t="s">
        <v>486</v>
      </c>
      <c r="W144" t="s">
        <v>14</v>
      </c>
      <c r="X144" t="s">
        <v>15</v>
      </c>
      <c r="Y144" t="str">
        <f t="shared" si="6"/>
        <v>Domestique</v>
      </c>
      <c r="Z144"/>
      <c r="AA144"/>
      <c r="AB144"/>
      <c r="AC144"/>
      <c r="AD144">
        <f t="shared" si="7"/>
        <v>1</v>
      </c>
      <c r="AE144" t="str">
        <f t="shared" si="8"/>
        <v>En face-Ã -faceSociÃ©tÃ© ou assimilÃ©eBÃ©nÃ©ficiaire non PPE&lt; 12 moisComplet Ã  jourFrance [FR]5719Aucune occurence (12 mois glissants)VADCB/Visa MastercardUniquee-paiement avec 3D SecureFrance [FR]</v>
      </c>
    </row>
    <row r="145" spans="1:31" x14ac:dyDescent="0.35">
      <c r="A145" t="s">
        <v>6</v>
      </c>
      <c r="B145" t="s">
        <v>10</v>
      </c>
      <c r="C145" t="s">
        <v>16</v>
      </c>
      <c r="D145" t="s">
        <v>19</v>
      </c>
      <c r="E145" t="s">
        <v>17</v>
      </c>
      <c r="F145" t="s">
        <v>18</v>
      </c>
      <c r="G145" t="s">
        <v>11</v>
      </c>
      <c r="H145" s="4">
        <v>5712</v>
      </c>
      <c r="I145" t="s">
        <v>24</v>
      </c>
      <c r="J145" t="s">
        <v>37</v>
      </c>
      <c r="K145" t="s">
        <v>20</v>
      </c>
      <c r="L145" t="s">
        <v>22</v>
      </c>
      <c r="M145" t="s">
        <v>23</v>
      </c>
      <c r="N145" t="s">
        <v>11</v>
      </c>
      <c r="O145" t="s">
        <v>487</v>
      </c>
      <c r="P145">
        <v>384728</v>
      </c>
      <c r="Q145">
        <v>95345534200022</v>
      </c>
      <c r="R145" s="4" t="s">
        <v>52</v>
      </c>
      <c r="S145" s="1">
        <v>45463.670138888891</v>
      </c>
      <c r="T145" t="s">
        <v>488</v>
      </c>
      <c r="U145" t="s">
        <v>12</v>
      </c>
      <c r="V145" s="54" t="s">
        <v>489</v>
      </c>
      <c r="W145" t="s">
        <v>14</v>
      </c>
      <c r="X145" t="s">
        <v>15</v>
      </c>
      <c r="Y145" t="str">
        <f t="shared" si="6"/>
        <v>Domestique</v>
      </c>
      <c r="Z145" s="5">
        <v>0.85</v>
      </c>
      <c r="AA145" s="5" t="s">
        <v>1268</v>
      </c>
      <c r="AB145" s="5" t="s">
        <v>1269</v>
      </c>
      <c r="AC145" s="5" t="s">
        <v>1270</v>
      </c>
      <c r="AD145">
        <f t="shared" si="7"/>
        <v>36</v>
      </c>
      <c r="AE145" t="str">
        <f t="shared" si="8"/>
        <v>En face-Ã -faceSociÃ©tÃ© ou assimilÃ©eBÃ©nÃ©ficiaire non PPE&lt; 12 moisComplet Ã  jourFrance [FR]5712Aucune occurence (12 mois glissants)VADCB/Visa MastercardUniquee-paiement avec 3D SecureFrance [FR]</v>
      </c>
    </row>
    <row r="146" spans="1:31" x14ac:dyDescent="0.35">
      <c r="A146" t="s">
        <v>6</v>
      </c>
      <c r="B146" t="s">
        <v>10</v>
      </c>
      <c r="C146" t="s">
        <v>16</v>
      </c>
      <c r="D146" t="s">
        <v>19</v>
      </c>
      <c r="E146" t="s">
        <v>17</v>
      </c>
      <c r="F146" t="s">
        <v>18</v>
      </c>
      <c r="G146" t="s">
        <v>11</v>
      </c>
      <c r="H146" s="4">
        <v>2741</v>
      </c>
      <c r="I146" t="s">
        <v>24</v>
      </c>
      <c r="J146" t="s">
        <v>37</v>
      </c>
      <c r="K146" t="s">
        <v>20</v>
      </c>
      <c r="L146" t="s">
        <v>22</v>
      </c>
      <c r="M146" t="s">
        <v>23</v>
      </c>
      <c r="N146" t="s">
        <v>11</v>
      </c>
      <c r="O146" t="s">
        <v>490</v>
      </c>
      <c r="P146">
        <v>382572</v>
      </c>
      <c r="Q146">
        <v>30057018100010</v>
      </c>
      <c r="R146" s="4" t="s">
        <v>491</v>
      </c>
      <c r="S146" s="1">
        <v>45457.543749999997</v>
      </c>
      <c r="T146" t="s">
        <v>492</v>
      </c>
      <c r="U146" t="s">
        <v>111</v>
      </c>
      <c r="V146" t="s">
        <v>493</v>
      </c>
      <c r="W146" t="s">
        <v>14</v>
      </c>
      <c r="X146" t="s">
        <v>15</v>
      </c>
      <c r="Y146" t="str">
        <f t="shared" si="6"/>
        <v>Domestique</v>
      </c>
      <c r="Z146" s="5">
        <v>0.85</v>
      </c>
      <c r="AA146" s="5" t="s">
        <v>1268</v>
      </c>
      <c r="AB146" s="5" t="s">
        <v>1269</v>
      </c>
      <c r="AC146" s="5" t="s">
        <v>1270</v>
      </c>
      <c r="AD146">
        <f t="shared" si="7"/>
        <v>6</v>
      </c>
      <c r="AE146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47" spans="1:31" x14ac:dyDescent="0.35">
      <c r="A147" t="s">
        <v>6</v>
      </c>
      <c r="B147" t="s">
        <v>10</v>
      </c>
      <c r="C147" t="s">
        <v>16</v>
      </c>
      <c r="D147" t="s">
        <v>19</v>
      </c>
      <c r="E147" t="s">
        <v>17</v>
      </c>
      <c r="F147" t="s">
        <v>18</v>
      </c>
      <c r="G147" t="s">
        <v>11</v>
      </c>
      <c r="H147" s="4">
        <v>2741</v>
      </c>
      <c r="I147" t="s">
        <v>24</v>
      </c>
      <c r="J147" t="s">
        <v>37</v>
      </c>
      <c r="K147" t="s">
        <v>20</v>
      </c>
      <c r="L147" t="s">
        <v>22</v>
      </c>
      <c r="M147" t="s">
        <v>23</v>
      </c>
      <c r="N147" t="s">
        <v>11</v>
      </c>
      <c r="O147" t="s">
        <v>494</v>
      </c>
      <c r="P147">
        <v>381352</v>
      </c>
      <c r="Q147">
        <v>35386720300047</v>
      </c>
      <c r="R147" s="4" t="s">
        <v>495</v>
      </c>
      <c r="S147" s="1">
        <v>45454.722916666666</v>
      </c>
      <c r="T147" t="s">
        <v>496</v>
      </c>
      <c r="U147" t="s">
        <v>497</v>
      </c>
      <c r="V147" s="55" t="s">
        <v>498</v>
      </c>
      <c r="W147" t="s">
        <v>14</v>
      </c>
      <c r="X147" t="s">
        <v>15</v>
      </c>
      <c r="Y147" t="str">
        <f t="shared" si="6"/>
        <v>Domestique</v>
      </c>
      <c r="Z147" s="5">
        <v>0.85</v>
      </c>
      <c r="AA147" s="5" t="s">
        <v>1268</v>
      </c>
      <c r="AB147" s="5" t="s">
        <v>1269</v>
      </c>
      <c r="AC147" s="5" t="s">
        <v>1270</v>
      </c>
      <c r="AD147">
        <f t="shared" si="7"/>
        <v>6</v>
      </c>
      <c r="AE147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48" spans="1:31" x14ac:dyDescent="0.35">
      <c r="A148" t="s">
        <v>6</v>
      </c>
      <c r="B148" t="s">
        <v>10</v>
      </c>
      <c r="C148" t="s">
        <v>16</v>
      </c>
      <c r="D148" t="s">
        <v>19</v>
      </c>
      <c r="E148" t="s">
        <v>17</v>
      </c>
      <c r="F148" t="s">
        <v>18</v>
      </c>
      <c r="G148" t="s">
        <v>11</v>
      </c>
      <c r="H148" s="4">
        <v>5712</v>
      </c>
      <c r="I148" t="s">
        <v>24</v>
      </c>
      <c r="J148" t="s">
        <v>37</v>
      </c>
      <c r="K148" t="s">
        <v>20</v>
      </c>
      <c r="L148" t="s">
        <v>22</v>
      </c>
      <c r="M148" t="s">
        <v>23</v>
      </c>
      <c r="N148" t="s">
        <v>11</v>
      </c>
      <c r="O148" t="s">
        <v>499</v>
      </c>
      <c r="P148">
        <v>381335</v>
      </c>
      <c r="Q148">
        <v>81241475300010</v>
      </c>
      <c r="R148" s="4" t="s">
        <v>52</v>
      </c>
      <c r="S148" s="1">
        <v>45454.703472222223</v>
      </c>
      <c r="T148" t="s">
        <v>500</v>
      </c>
      <c r="U148" t="s">
        <v>12</v>
      </c>
      <c r="V148" s="54" t="s">
        <v>501</v>
      </c>
      <c r="W148" t="s">
        <v>14</v>
      </c>
      <c r="X148" t="s">
        <v>15</v>
      </c>
      <c r="Y148" t="str">
        <f t="shared" si="6"/>
        <v>Domestique</v>
      </c>
      <c r="Z148" s="5">
        <v>0.85</v>
      </c>
      <c r="AA148" s="5" t="s">
        <v>1268</v>
      </c>
      <c r="AB148" s="5" t="s">
        <v>1269</v>
      </c>
      <c r="AC148" s="5" t="s">
        <v>1270</v>
      </c>
      <c r="AD148">
        <f t="shared" si="7"/>
        <v>36</v>
      </c>
      <c r="AE148" t="str">
        <f t="shared" si="8"/>
        <v>En face-Ã -faceSociÃ©tÃ© ou assimilÃ©eBÃ©nÃ©ficiaire non PPE&lt; 12 moisComplet Ã  jourFrance [FR]5712Aucune occurence (12 mois glissants)VADCB/Visa MastercardUniquee-paiement avec 3D SecureFrance [FR]</v>
      </c>
    </row>
    <row r="149" spans="1:31" x14ac:dyDescent="0.35">
      <c r="A149" t="s">
        <v>6</v>
      </c>
      <c r="B149" t="s">
        <v>10</v>
      </c>
      <c r="C149" t="s">
        <v>16</v>
      </c>
      <c r="D149" t="s">
        <v>19</v>
      </c>
      <c r="E149" t="s">
        <v>17</v>
      </c>
      <c r="F149" t="s">
        <v>18</v>
      </c>
      <c r="G149" t="s">
        <v>11</v>
      </c>
      <c r="H149" s="4">
        <v>2741</v>
      </c>
      <c r="I149" t="s">
        <v>24</v>
      </c>
      <c r="J149" t="s">
        <v>37</v>
      </c>
      <c r="K149" t="s">
        <v>20</v>
      </c>
      <c r="L149" t="s">
        <v>22</v>
      </c>
      <c r="M149" t="s">
        <v>23</v>
      </c>
      <c r="N149" t="s">
        <v>11</v>
      </c>
      <c r="O149" t="s">
        <v>502</v>
      </c>
      <c r="P149">
        <v>380803</v>
      </c>
      <c r="Q149">
        <v>32356489800035</v>
      </c>
      <c r="R149" s="4" t="s">
        <v>495</v>
      </c>
      <c r="S149" s="1">
        <v>45453.697222222225</v>
      </c>
      <c r="T149" t="s">
        <v>503</v>
      </c>
      <c r="U149" t="s">
        <v>497</v>
      </c>
      <c r="V149" s="55" t="s">
        <v>504</v>
      </c>
      <c r="W149" t="s">
        <v>14</v>
      </c>
      <c r="X149" t="s">
        <v>15</v>
      </c>
      <c r="Y149" t="str">
        <f t="shared" si="6"/>
        <v>Domestique</v>
      </c>
      <c r="Z149" s="5">
        <v>0.85</v>
      </c>
      <c r="AA149" s="5" t="s">
        <v>1268</v>
      </c>
      <c r="AB149" s="5" t="s">
        <v>1269</v>
      </c>
      <c r="AC149" s="5" t="s">
        <v>1270</v>
      </c>
      <c r="AD149">
        <f t="shared" si="7"/>
        <v>6</v>
      </c>
      <c r="AE149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50" spans="1:31" x14ac:dyDescent="0.35">
      <c r="A150" t="s">
        <v>6</v>
      </c>
      <c r="B150" t="s">
        <v>10</v>
      </c>
      <c r="C150" t="s">
        <v>16</v>
      </c>
      <c r="D150" t="s">
        <v>19</v>
      </c>
      <c r="E150" t="s">
        <v>17</v>
      </c>
      <c r="F150" t="s">
        <v>18</v>
      </c>
      <c r="G150" t="s">
        <v>11</v>
      </c>
      <c r="H150" s="4">
        <v>2741</v>
      </c>
      <c r="I150" t="s">
        <v>24</v>
      </c>
      <c r="J150" t="s">
        <v>37</v>
      </c>
      <c r="K150" t="s">
        <v>20</v>
      </c>
      <c r="L150" t="s">
        <v>22</v>
      </c>
      <c r="M150" t="s">
        <v>23</v>
      </c>
      <c r="N150" t="s">
        <v>11</v>
      </c>
      <c r="O150" t="s">
        <v>505</v>
      </c>
      <c r="P150">
        <v>380801</v>
      </c>
      <c r="Q150">
        <v>85780286200204</v>
      </c>
      <c r="R150" s="4" t="s">
        <v>506</v>
      </c>
      <c r="S150" s="1">
        <v>45453.688888888886</v>
      </c>
      <c r="T150" t="s">
        <v>507</v>
      </c>
      <c r="U150" t="s">
        <v>497</v>
      </c>
      <c r="V150" s="55" t="s">
        <v>508</v>
      </c>
      <c r="W150" t="s">
        <v>14</v>
      </c>
      <c r="X150" t="s">
        <v>15</v>
      </c>
      <c r="Y150" t="str">
        <f t="shared" si="6"/>
        <v>Domestique</v>
      </c>
      <c r="Z150" s="5">
        <v>0.85</v>
      </c>
      <c r="AA150" s="5" t="s">
        <v>1268</v>
      </c>
      <c r="AB150" s="5" t="s">
        <v>1269</v>
      </c>
      <c r="AC150" s="5" t="s">
        <v>1270</v>
      </c>
      <c r="AD150">
        <f t="shared" si="7"/>
        <v>6</v>
      </c>
      <c r="AE150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51" spans="1:31" x14ac:dyDescent="0.35">
      <c r="A151" t="s">
        <v>6</v>
      </c>
      <c r="B151" t="s">
        <v>10</v>
      </c>
      <c r="C151" t="s">
        <v>16</v>
      </c>
      <c r="D151" t="s">
        <v>19</v>
      </c>
      <c r="E151" t="s">
        <v>17</v>
      </c>
      <c r="F151" t="s">
        <v>18</v>
      </c>
      <c r="G151" t="s">
        <v>11</v>
      </c>
      <c r="H151" s="4">
        <v>2741</v>
      </c>
      <c r="I151" t="s">
        <v>24</v>
      </c>
      <c r="J151" t="s">
        <v>37</v>
      </c>
      <c r="K151" t="s">
        <v>20</v>
      </c>
      <c r="L151" t="s">
        <v>22</v>
      </c>
      <c r="M151" t="s">
        <v>23</v>
      </c>
      <c r="N151" t="s">
        <v>11</v>
      </c>
      <c r="O151" t="s">
        <v>509</v>
      </c>
      <c r="P151">
        <v>380800</v>
      </c>
      <c r="Q151">
        <v>57565040300018</v>
      </c>
      <c r="R151" s="4" t="s">
        <v>506</v>
      </c>
      <c r="S151" s="1">
        <v>45453.675694444442</v>
      </c>
      <c r="T151" t="s">
        <v>510</v>
      </c>
      <c r="U151" t="s">
        <v>497</v>
      </c>
      <c r="V151" s="55" t="s">
        <v>511</v>
      </c>
      <c r="W151" t="s">
        <v>14</v>
      </c>
      <c r="X151" t="s">
        <v>15</v>
      </c>
      <c r="Y151" t="str">
        <f t="shared" si="6"/>
        <v>Domestique</v>
      </c>
      <c r="Z151" s="5">
        <v>0.85</v>
      </c>
      <c r="AA151" s="5" t="s">
        <v>1268</v>
      </c>
      <c r="AB151" s="5" t="s">
        <v>1269</v>
      </c>
      <c r="AC151" s="5" t="s">
        <v>1270</v>
      </c>
      <c r="AD151">
        <f t="shared" si="7"/>
        <v>6</v>
      </c>
      <c r="AE151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52" spans="1:31" x14ac:dyDescent="0.35">
      <c r="A152" t="s">
        <v>6</v>
      </c>
      <c r="B152" t="s">
        <v>10</v>
      </c>
      <c r="C152" t="s">
        <v>16</v>
      </c>
      <c r="D152" t="s">
        <v>19</v>
      </c>
      <c r="E152" t="s">
        <v>17</v>
      </c>
      <c r="F152" t="s">
        <v>18</v>
      </c>
      <c r="G152" t="s">
        <v>11</v>
      </c>
      <c r="H152" s="4">
        <v>2741</v>
      </c>
      <c r="I152" t="s">
        <v>24</v>
      </c>
      <c r="J152" t="s">
        <v>37</v>
      </c>
      <c r="K152" t="s">
        <v>20</v>
      </c>
      <c r="L152" t="s">
        <v>22</v>
      </c>
      <c r="M152" t="s">
        <v>23</v>
      </c>
      <c r="N152" t="s">
        <v>11</v>
      </c>
      <c r="O152" t="s">
        <v>512</v>
      </c>
      <c r="P152">
        <v>380785</v>
      </c>
      <c r="Q152">
        <v>77560935700063</v>
      </c>
      <c r="R152" s="4" t="s">
        <v>506</v>
      </c>
      <c r="S152" s="1">
        <v>45453.666666666664</v>
      </c>
      <c r="T152" t="s">
        <v>513</v>
      </c>
      <c r="U152" t="s">
        <v>497</v>
      </c>
      <c r="V152" s="55" t="s">
        <v>514</v>
      </c>
      <c r="W152" t="s">
        <v>14</v>
      </c>
      <c r="X152" t="s">
        <v>15</v>
      </c>
      <c r="Y152" t="str">
        <f t="shared" si="6"/>
        <v>Domestique</v>
      </c>
      <c r="Z152" s="5">
        <v>0.85</v>
      </c>
      <c r="AA152" s="5" t="s">
        <v>1268</v>
      </c>
      <c r="AB152" s="5" t="s">
        <v>1269</v>
      </c>
      <c r="AC152" s="5" t="s">
        <v>1270</v>
      </c>
      <c r="AD152">
        <f t="shared" si="7"/>
        <v>6</v>
      </c>
      <c r="AE152" t="str">
        <f t="shared" si="8"/>
        <v>En face-Ã -faceSociÃ©tÃ© ou assimilÃ©eBÃ©nÃ©ficiaire non PPE&lt; 12 moisComplet Ã  jourFrance [FR]2741Aucune occurence (12 mois glissants)VADCB/Visa MastercardUniquee-paiement avec 3D SecureFrance [FR]</v>
      </c>
    </row>
    <row r="153" spans="1:31" x14ac:dyDescent="0.35">
      <c r="A153" t="s">
        <v>6</v>
      </c>
      <c r="B153" t="s">
        <v>10</v>
      </c>
      <c r="C153" t="s">
        <v>16</v>
      </c>
      <c r="D153" t="s">
        <v>19</v>
      </c>
      <c r="E153" t="s">
        <v>17</v>
      </c>
      <c r="F153" t="s">
        <v>18</v>
      </c>
      <c r="G153" t="s">
        <v>11</v>
      </c>
      <c r="H153" s="4">
        <v>7512</v>
      </c>
      <c r="I153" t="s">
        <v>24</v>
      </c>
      <c r="J153" t="s">
        <v>21</v>
      </c>
      <c r="K153" t="s">
        <v>20</v>
      </c>
      <c r="L153" t="s">
        <v>22</v>
      </c>
      <c r="M153" t="s">
        <v>23</v>
      </c>
      <c r="N153" t="s">
        <v>11</v>
      </c>
      <c r="O153" t="s">
        <v>515</v>
      </c>
      <c r="P153">
        <v>378655</v>
      </c>
      <c r="Q153">
        <v>31059164900051</v>
      </c>
      <c r="R153" s="4">
        <v>7711</v>
      </c>
      <c r="S153" s="1">
        <v>45447.666666666664</v>
      </c>
      <c r="T153" t="s">
        <v>516</v>
      </c>
      <c r="U153" t="s">
        <v>12</v>
      </c>
      <c r="V153" s="2" t="s">
        <v>517</v>
      </c>
      <c r="W153" t="s">
        <v>14</v>
      </c>
      <c r="X153" t="s">
        <v>15</v>
      </c>
      <c r="Y153" t="str">
        <f t="shared" si="6"/>
        <v>Domestique</v>
      </c>
      <c r="Z153" s="5">
        <v>0.85</v>
      </c>
      <c r="AA153" s="5" t="s">
        <v>1268</v>
      </c>
      <c r="AB153" s="5" t="s">
        <v>1269</v>
      </c>
      <c r="AC153" s="5" t="s">
        <v>1270</v>
      </c>
      <c r="AD153">
        <f t="shared" si="7"/>
        <v>109</v>
      </c>
      <c r="AE153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4" spans="1:31" x14ac:dyDescent="0.35">
      <c r="A154" t="s">
        <v>6</v>
      </c>
      <c r="B154" t="s">
        <v>10</v>
      </c>
      <c r="C154" t="s">
        <v>16</v>
      </c>
      <c r="D154" t="s">
        <v>19</v>
      </c>
      <c r="E154" t="s">
        <v>17</v>
      </c>
      <c r="F154" t="s">
        <v>18</v>
      </c>
      <c r="G154" t="s">
        <v>11</v>
      </c>
      <c r="H154" s="4">
        <v>7512</v>
      </c>
      <c r="I154" t="s">
        <v>24</v>
      </c>
      <c r="J154" t="s">
        <v>21</v>
      </c>
      <c r="K154" t="s">
        <v>20</v>
      </c>
      <c r="L154" t="s">
        <v>22</v>
      </c>
      <c r="M154" t="s">
        <v>23</v>
      </c>
      <c r="N154" t="s">
        <v>11</v>
      </c>
      <c r="O154" t="s">
        <v>518</v>
      </c>
      <c r="P154">
        <v>378654</v>
      </c>
      <c r="Q154">
        <v>31059164902289</v>
      </c>
      <c r="R154" s="4">
        <v>7711</v>
      </c>
      <c r="S154" s="1">
        <v>45447.663888888892</v>
      </c>
      <c r="T154" t="s">
        <v>516</v>
      </c>
      <c r="U154" t="s">
        <v>79</v>
      </c>
      <c r="V154" s="2" t="s">
        <v>519</v>
      </c>
      <c r="W154" t="s">
        <v>14</v>
      </c>
      <c r="X154" t="s">
        <v>15</v>
      </c>
      <c r="Y154" t="str">
        <f t="shared" si="6"/>
        <v>Domestique</v>
      </c>
      <c r="Z154" s="5">
        <v>0.85</v>
      </c>
      <c r="AA154" s="5" t="s">
        <v>1268</v>
      </c>
      <c r="AB154" s="5" t="s">
        <v>1269</v>
      </c>
      <c r="AC154" s="5" t="s">
        <v>1270</v>
      </c>
      <c r="AD154">
        <f t="shared" si="7"/>
        <v>109</v>
      </c>
      <c r="AE154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5" spans="1:31" x14ac:dyDescent="0.35">
      <c r="A155" t="s">
        <v>6</v>
      </c>
      <c r="B155" t="s">
        <v>10</v>
      </c>
      <c r="C155" t="s">
        <v>16</v>
      </c>
      <c r="D155" t="s">
        <v>19</v>
      </c>
      <c r="E155" t="s">
        <v>17</v>
      </c>
      <c r="F155" t="s">
        <v>18</v>
      </c>
      <c r="G155" t="s">
        <v>11</v>
      </c>
      <c r="H155" s="4">
        <v>7512</v>
      </c>
      <c r="I155" t="s">
        <v>24</v>
      </c>
      <c r="J155" t="s">
        <v>37</v>
      </c>
      <c r="K155" t="s">
        <v>20</v>
      </c>
      <c r="L155" t="s">
        <v>22</v>
      </c>
      <c r="M155" t="s">
        <v>23</v>
      </c>
      <c r="N155" t="s">
        <v>11</v>
      </c>
      <c r="O155" t="s">
        <v>520</v>
      </c>
      <c r="P155">
        <v>378650</v>
      </c>
      <c r="Q155">
        <v>31059164900325</v>
      </c>
      <c r="R155" s="4">
        <v>7711</v>
      </c>
      <c r="S155" s="1">
        <v>45447.657638888886</v>
      </c>
      <c r="T155" t="s">
        <v>516</v>
      </c>
      <c r="U155" t="s">
        <v>79</v>
      </c>
      <c r="V155" s="2" t="s">
        <v>521</v>
      </c>
      <c r="W155" t="s">
        <v>14</v>
      </c>
      <c r="X155" t="s">
        <v>15</v>
      </c>
      <c r="Y155" t="str">
        <f t="shared" si="6"/>
        <v>Domestique</v>
      </c>
      <c r="Z155" s="5">
        <v>0.85</v>
      </c>
      <c r="AA155" s="5" t="s">
        <v>1268</v>
      </c>
      <c r="AB155" s="5" t="s">
        <v>1269</v>
      </c>
      <c r="AC155" s="5" t="s">
        <v>1270</v>
      </c>
      <c r="AD155">
        <f t="shared" si="7"/>
        <v>41</v>
      </c>
      <c r="AE155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6" spans="1:31" x14ac:dyDescent="0.35">
      <c r="A156" t="s">
        <v>6</v>
      </c>
      <c r="B156" t="s">
        <v>10</v>
      </c>
      <c r="C156" t="s">
        <v>16</v>
      </c>
      <c r="D156" t="s">
        <v>19</v>
      </c>
      <c r="E156" t="s">
        <v>17</v>
      </c>
      <c r="F156" t="s">
        <v>18</v>
      </c>
      <c r="G156" t="s">
        <v>11</v>
      </c>
      <c r="H156" s="4">
        <v>7512</v>
      </c>
      <c r="I156" t="s">
        <v>24</v>
      </c>
      <c r="J156" t="s">
        <v>21</v>
      </c>
      <c r="K156" t="s">
        <v>20</v>
      </c>
      <c r="L156" t="s">
        <v>22</v>
      </c>
      <c r="M156" t="s">
        <v>23</v>
      </c>
      <c r="N156" t="s">
        <v>11</v>
      </c>
      <c r="O156" t="s">
        <v>522</v>
      </c>
      <c r="P156">
        <v>378645</v>
      </c>
      <c r="Q156">
        <v>31059164902149</v>
      </c>
      <c r="R156" s="4">
        <v>7711</v>
      </c>
      <c r="S156" s="1">
        <v>45447.652777777781</v>
      </c>
      <c r="T156" t="s">
        <v>516</v>
      </c>
      <c r="U156" t="s">
        <v>523</v>
      </c>
      <c r="V156" s="2" t="s">
        <v>524</v>
      </c>
      <c r="W156" t="s">
        <v>14</v>
      </c>
      <c r="X156" t="s">
        <v>15</v>
      </c>
      <c r="Y156" t="str">
        <f t="shared" si="6"/>
        <v>Domestique</v>
      </c>
      <c r="Z156" s="5">
        <v>0.85</v>
      </c>
      <c r="AA156" s="5" t="s">
        <v>1268</v>
      </c>
      <c r="AB156" s="5" t="s">
        <v>1269</v>
      </c>
      <c r="AC156" s="5" t="s">
        <v>1270</v>
      </c>
      <c r="AD156">
        <f t="shared" si="7"/>
        <v>109</v>
      </c>
      <c r="AE156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7" spans="1:31" x14ac:dyDescent="0.35">
      <c r="A157" t="s">
        <v>6</v>
      </c>
      <c r="B157" t="s">
        <v>10</v>
      </c>
      <c r="C157" t="s">
        <v>16</v>
      </c>
      <c r="D157" t="s">
        <v>19</v>
      </c>
      <c r="E157" t="s">
        <v>17</v>
      </c>
      <c r="F157" t="s">
        <v>18</v>
      </c>
      <c r="G157" t="s">
        <v>11</v>
      </c>
      <c r="H157" s="4">
        <v>7512</v>
      </c>
      <c r="I157" t="s">
        <v>24</v>
      </c>
      <c r="J157" t="s">
        <v>21</v>
      </c>
      <c r="K157" t="s">
        <v>20</v>
      </c>
      <c r="L157" t="s">
        <v>22</v>
      </c>
      <c r="M157" t="s">
        <v>23</v>
      </c>
      <c r="N157" t="s">
        <v>11</v>
      </c>
      <c r="O157" t="s">
        <v>525</v>
      </c>
      <c r="P157">
        <v>378636</v>
      </c>
      <c r="Q157">
        <v>31059164902123</v>
      </c>
      <c r="R157" s="4">
        <v>7711</v>
      </c>
      <c r="S157" s="1">
        <v>45447.645138888889</v>
      </c>
      <c r="T157" t="s">
        <v>516</v>
      </c>
      <c r="U157" t="s">
        <v>523</v>
      </c>
      <c r="V157" s="2" t="s">
        <v>526</v>
      </c>
      <c r="W157" t="s">
        <v>14</v>
      </c>
      <c r="X157" t="s">
        <v>15</v>
      </c>
      <c r="Y157" t="str">
        <f t="shared" si="6"/>
        <v>Domestique</v>
      </c>
      <c r="Z157" s="5">
        <v>0.85</v>
      </c>
      <c r="AA157" s="5" t="s">
        <v>1268</v>
      </c>
      <c r="AB157" s="5" t="s">
        <v>1269</v>
      </c>
      <c r="AC157" s="5" t="s">
        <v>1270</v>
      </c>
      <c r="AD157">
        <f t="shared" si="7"/>
        <v>109</v>
      </c>
      <c r="AE157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8" spans="1:31" x14ac:dyDescent="0.35">
      <c r="A158" t="s">
        <v>6</v>
      </c>
      <c r="B158" t="s">
        <v>10</v>
      </c>
      <c r="C158" t="s">
        <v>16</v>
      </c>
      <c r="D158" t="s">
        <v>19</v>
      </c>
      <c r="E158" t="s">
        <v>17</v>
      </c>
      <c r="F158" t="s">
        <v>18</v>
      </c>
      <c r="G158" t="s">
        <v>11</v>
      </c>
      <c r="H158" s="4">
        <v>7512</v>
      </c>
      <c r="I158" t="s">
        <v>24</v>
      </c>
      <c r="J158" t="s">
        <v>21</v>
      </c>
      <c r="K158" t="s">
        <v>20</v>
      </c>
      <c r="L158" t="s">
        <v>22</v>
      </c>
      <c r="M158" t="s">
        <v>23</v>
      </c>
      <c r="N158" t="s">
        <v>11</v>
      </c>
      <c r="O158" t="s">
        <v>527</v>
      </c>
      <c r="P158">
        <v>378635</v>
      </c>
      <c r="Q158">
        <v>31059164902156</v>
      </c>
      <c r="R158" s="4">
        <v>7711</v>
      </c>
      <c r="S158" s="1">
        <v>45447.643055555556</v>
      </c>
      <c r="T158" t="s">
        <v>516</v>
      </c>
      <c r="U158" t="s">
        <v>523</v>
      </c>
      <c r="V158" s="2" t="s">
        <v>528</v>
      </c>
      <c r="W158" t="s">
        <v>14</v>
      </c>
      <c r="X158" t="s">
        <v>15</v>
      </c>
      <c r="Y158" t="str">
        <f t="shared" si="6"/>
        <v>Domestique</v>
      </c>
      <c r="Z158" s="5">
        <v>0.85</v>
      </c>
      <c r="AA158" s="5" t="s">
        <v>1268</v>
      </c>
      <c r="AB158" s="5" t="s">
        <v>1269</v>
      </c>
      <c r="AC158" s="5" t="s">
        <v>1270</v>
      </c>
      <c r="AD158">
        <f t="shared" si="7"/>
        <v>109</v>
      </c>
      <c r="AE158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9" spans="1:31" x14ac:dyDescent="0.35">
      <c r="A159" t="s">
        <v>6</v>
      </c>
      <c r="B159" t="s">
        <v>10</v>
      </c>
      <c r="C159" t="s">
        <v>16</v>
      </c>
      <c r="D159" t="s">
        <v>19</v>
      </c>
      <c r="E159" t="s">
        <v>17</v>
      </c>
      <c r="F159" t="s">
        <v>18</v>
      </c>
      <c r="G159" t="s">
        <v>11</v>
      </c>
      <c r="H159" s="4">
        <v>7512</v>
      </c>
      <c r="I159" t="s">
        <v>24</v>
      </c>
      <c r="J159" t="s">
        <v>21</v>
      </c>
      <c r="K159" t="s">
        <v>20</v>
      </c>
      <c r="L159" t="s">
        <v>22</v>
      </c>
      <c r="M159" t="s">
        <v>23</v>
      </c>
      <c r="N159" t="s">
        <v>11</v>
      </c>
      <c r="O159" t="s">
        <v>529</v>
      </c>
      <c r="P159">
        <v>378623</v>
      </c>
      <c r="Q159">
        <v>31059164900655</v>
      </c>
      <c r="R159" s="4">
        <v>7711</v>
      </c>
      <c r="S159" s="1">
        <v>45447.628472222219</v>
      </c>
      <c r="T159" t="s">
        <v>516</v>
      </c>
      <c r="U159" t="s">
        <v>523</v>
      </c>
      <c r="V159" s="2" t="s">
        <v>530</v>
      </c>
      <c r="W159" t="s">
        <v>14</v>
      </c>
      <c r="X159" t="s">
        <v>15</v>
      </c>
      <c r="Y159" t="str">
        <f t="shared" si="6"/>
        <v>Domestique</v>
      </c>
      <c r="Z159" s="5">
        <v>0.85</v>
      </c>
      <c r="AA159" s="5" t="s">
        <v>1268</v>
      </c>
      <c r="AB159" s="5" t="s">
        <v>1269</v>
      </c>
      <c r="AC159" s="5" t="s">
        <v>1270</v>
      </c>
      <c r="AD159">
        <f t="shared" si="7"/>
        <v>109</v>
      </c>
      <c r="AE159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0" spans="1:31" x14ac:dyDescent="0.35">
      <c r="A160" t="s">
        <v>6</v>
      </c>
      <c r="B160" t="s">
        <v>10</v>
      </c>
      <c r="C160" t="s">
        <v>16</v>
      </c>
      <c r="D160" t="s">
        <v>19</v>
      </c>
      <c r="E160" t="s">
        <v>17</v>
      </c>
      <c r="F160" t="s">
        <v>18</v>
      </c>
      <c r="G160" t="s">
        <v>11</v>
      </c>
      <c r="H160" s="4">
        <v>7512</v>
      </c>
      <c r="I160" t="s">
        <v>24</v>
      </c>
      <c r="J160" t="s">
        <v>21</v>
      </c>
      <c r="K160" t="s">
        <v>20</v>
      </c>
      <c r="L160" t="s">
        <v>22</v>
      </c>
      <c r="M160" t="s">
        <v>23</v>
      </c>
      <c r="N160" t="s">
        <v>11</v>
      </c>
      <c r="O160" t="s">
        <v>531</v>
      </c>
      <c r="P160">
        <v>378512</v>
      </c>
      <c r="Q160">
        <v>31059164900218</v>
      </c>
      <c r="R160" s="4">
        <v>7711</v>
      </c>
      <c r="S160" s="1">
        <v>45447.615972222222</v>
      </c>
      <c r="T160" t="s">
        <v>516</v>
      </c>
      <c r="U160" t="s">
        <v>523</v>
      </c>
      <c r="V160" s="2" t="s">
        <v>532</v>
      </c>
      <c r="W160" t="s">
        <v>14</v>
      </c>
      <c r="X160" t="s">
        <v>15</v>
      </c>
      <c r="Y160" t="str">
        <f t="shared" si="6"/>
        <v>Domestique</v>
      </c>
      <c r="Z160" s="5">
        <v>0.85</v>
      </c>
      <c r="AA160" s="5" t="s">
        <v>1268</v>
      </c>
      <c r="AB160" s="5" t="s">
        <v>1269</v>
      </c>
      <c r="AC160" s="5" t="s">
        <v>1270</v>
      </c>
      <c r="AD160">
        <f t="shared" si="7"/>
        <v>109</v>
      </c>
      <c r="AE160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1" spans="1:31" x14ac:dyDescent="0.35">
      <c r="A161" t="s">
        <v>6</v>
      </c>
      <c r="B161" t="s">
        <v>10</v>
      </c>
      <c r="C161" t="s">
        <v>16</v>
      </c>
      <c r="D161" t="s">
        <v>19</v>
      </c>
      <c r="E161" t="s">
        <v>17</v>
      </c>
      <c r="F161" t="s">
        <v>18</v>
      </c>
      <c r="G161" t="s">
        <v>11</v>
      </c>
      <c r="H161" s="4">
        <v>7512</v>
      </c>
      <c r="I161" t="s">
        <v>24</v>
      </c>
      <c r="J161" t="s">
        <v>21</v>
      </c>
      <c r="K161" t="s">
        <v>20</v>
      </c>
      <c r="L161" t="s">
        <v>22</v>
      </c>
      <c r="M161" t="s">
        <v>23</v>
      </c>
      <c r="N161" t="s">
        <v>11</v>
      </c>
      <c r="O161" t="s">
        <v>533</v>
      </c>
      <c r="P161">
        <v>378505</v>
      </c>
      <c r="Q161">
        <v>31059164900481</v>
      </c>
      <c r="R161" s="4">
        <v>7711</v>
      </c>
      <c r="S161" s="1">
        <v>45447.611805555556</v>
      </c>
      <c r="T161" t="s">
        <v>516</v>
      </c>
      <c r="U161" t="s">
        <v>523</v>
      </c>
      <c r="V161" s="2" t="s">
        <v>534</v>
      </c>
      <c r="W161" t="s">
        <v>14</v>
      </c>
      <c r="X161" t="s">
        <v>15</v>
      </c>
      <c r="Y161" t="str">
        <f t="shared" si="6"/>
        <v>Domestique</v>
      </c>
      <c r="Z161" s="5">
        <v>0.85</v>
      </c>
      <c r="AA161" s="5" t="s">
        <v>1268</v>
      </c>
      <c r="AB161" s="5" t="s">
        <v>1269</v>
      </c>
      <c r="AC161" s="5" t="s">
        <v>1270</v>
      </c>
      <c r="AD161">
        <f t="shared" si="7"/>
        <v>109</v>
      </c>
      <c r="AE161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2" spans="1:31" x14ac:dyDescent="0.35">
      <c r="A162" t="s">
        <v>6</v>
      </c>
      <c r="B162" t="s">
        <v>10</v>
      </c>
      <c r="C162" t="s">
        <v>16</v>
      </c>
      <c r="D162" t="s">
        <v>19</v>
      </c>
      <c r="E162" t="s">
        <v>17</v>
      </c>
      <c r="F162" t="s">
        <v>18</v>
      </c>
      <c r="G162" t="s">
        <v>11</v>
      </c>
      <c r="H162" s="4">
        <v>7512</v>
      </c>
      <c r="I162" t="s">
        <v>24</v>
      </c>
      <c r="J162" t="s">
        <v>21</v>
      </c>
      <c r="K162" t="s">
        <v>20</v>
      </c>
      <c r="L162" t="s">
        <v>22</v>
      </c>
      <c r="M162" t="s">
        <v>23</v>
      </c>
      <c r="N162" t="s">
        <v>11</v>
      </c>
      <c r="O162" t="s">
        <v>535</v>
      </c>
      <c r="P162">
        <v>378500</v>
      </c>
      <c r="Q162">
        <v>31059164900564</v>
      </c>
      <c r="R162" s="4">
        <v>7711</v>
      </c>
      <c r="S162" s="1">
        <v>45447.60833333333</v>
      </c>
      <c r="T162" t="s">
        <v>516</v>
      </c>
      <c r="U162" t="s">
        <v>79</v>
      </c>
      <c r="V162" s="2" t="s">
        <v>536</v>
      </c>
      <c r="W162" t="s">
        <v>14</v>
      </c>
      <c r="X162" t="s">
        <v>15</v>
      </c>
      <c r="Y162" t="str">
        <f t="shared" si="6"/>
        <v>Domestique</v>
      </c>
      <c r="Z162" s="5">
        <v>0.85</v>
      </c>
      <c r="AA162" s="5" t="s">
        <v>1268</v>
      </c>
      <c r="AB162" s="5" t="s">
        <v>1269</v>
      </c>
      <c r="AC162" s="5" t="s">
        <v>1270</v>
      </c>
      <c r="AD162">
        <f t="shared" si="7"/>
        <v>109</v>
      </c>
      <c r="AE16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3" spans="1:31" x14ac:dyDescent="0.35">
      <c r="A163" t="s">
        <v>6</v>
      </c>
      <c r="B163" t="s">
        <v>10</v>
      </c>
      <c r="C163" t="s">
        <v>16</v>
      </c>
      <c r="D163" t="s">
        <v>19</v>
      </c>
      <c r="E163" t="s">
        <v>17</v>
      </c>
      <c r="F163" t="s">
        <v>18</v>
      </c>
      <c r="G163" t="s">
        <v>11</v>
      </c>
      <c r="H163" s="4">
        <v>7512</v>
      </c>
      <c r="I163" t="s">
        <v>24</v>
      </c>
      <c r="J163" t="s">
        <v>21</v>
      </c>
      <c r="K163" t="s">
        <v>20</v>
      </c>
      <c r="L163" t="s">
        <v>22</v>
      </c>
      <c r="M163" t="s">
        <v>23</v>
      </c>
      <c r="N163" t="s">
        <v>11</v>
      </c>
      <c r="O163" t="s">
        <v>537</v>
      </c>
      <c r="P163">
        <v>378499</v>
      </c>
      <c r="Q163">
        <v>31059164900440</v>
      </c>
      <c r="R163" s="4">
        <v>7711</v>
      </c>
      <c r="S163" s="1">
        <v>45447.605555555558</v>
      </c>
      <c r="T163" t="s">
        <v>516</v>
      </c>
      <c r="U163" t="s">
        <v>79</v>
      </c>
      <c r="V163" s="2" t="s">
        <v>538</v>
      </c>
      <c r="W163" t="s">
        <v>14</v>
      </c>
      <c r="X163" t="s">
        <v>15</v>
      </c>
      <c r="Y163" t="str">
        <f t="shared" si="6"/>
        <v>Domestique</v>
      </c>
      <c r="Z163" s="5">
        <v>0.85</v>
      </c>
      <c r="AA163" s="5" t="s">
        <v>1268</v>
      </c>
      <c r="AB163" s="5" t="s">
        <v>1269</v>
      </c>
      <c r="AC163" s="5" t="s">
        <v>1270</v>
      </c>
      <c r="AD163">
        <f t="shared" si="7"/>
        <v>109</v>
      </c>
      <c r="AE163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4" spans="1:31" x14ac:dyDescent="0.35">
      <c r="A164" t="s">
        <v>6</v>
      </c>
      <c r="B164" t="s">
        <v>10</v>
      </c>
      <c r="C164" t="s">
        <v>16</v>
      </c>
      <c r="D164" t="s">
        <v>19</v>
      </c>
      <c r="E164" t="s">
        <v>17</v>
      </c>
      <c r="F164" t="s">
        <v>18</v>
      </c>
      <c r="G164" t="s">
        <v>11</v>
      </c>
      <c r="H164" s="4">
        <v>7512</v>
      </c>
      <c r="I164" t="s">
        <v>24</v>
      </c>
      <c r="J164" t="s">
        <v>21</v>
      </c>
      <c r="K164" t="s">
        <v>20</v>
      </c>
      <c r="L164" t="s">
        <v>22</v>
      </c>
      <c r="M164" t="s">
        <v>23</v>
      </c>
      <c r="N164" t="s">
        <v>11</v>
      </c>
      <c r="O164" t="s">
        <v>539</v>
      </c>
      <c r="P164">
        <v>378498</v>
      </c>
      <c r="Q164">
        <v>31059164900168</v>
      </c>
      <c r="R164" s="4">
        <v>7711</v>
      </c>
      <c r="S164" s="1">
        <v>45447.603472222225</v>
      </c>
      <c r="T164" t="s">
        <v>516</v>
      </c>
      <c r="U164" t="s">
        <v>79</v>
      </c>
      <c r="V164" s="2" t="s">
        <v>540</v>
      </c>
      <c r="W164" t="s">
        <v>14</v>
      </c>
      <c r="X164" t="s">
        <v>15</v>
      </c>
      <c r="Y164" t="str">
        <f t="shared" si="6"/>
        <v>Domestique</v>
      </c>
      <c r="Z164" s="5">
        <v>0.85</v>
      </c>
      <c r="AA164" s="5" t="s">
        <v>1268</v>
      </c>
      <c r="AB164" s="5" t="s">
        <v>1269</v>
      </c>
      <c r="AC164" s="5" t="s">
        <v>1270</v>
      </c>
      <c r="AD164">
        <f t="shared" si="7"/>
        <v>109</v>
      </c>
      <c r="AE164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5" spans="1:31" x14ac:dyDescent="0.35">
      <c r="A165" t="s">
        <v>6</v>
      </c>
      <c r="B165" t="s">
        <v>10</v>
      </c>
      <c r="C165" t="s">
        <v>16</v>
      </c>
      <c r="D165" t="s">
        <v>19</v>
      </c>
      <c r="E165" t="s">
        <v>17</v>
      </c>
      <c r="F165" t="s">
        <v>18</v>
      </c>
      <c r="G165" t="s">
        <v>11</v>
      </c>
      <c r="H165" s="4">
        <v>7512</v>
      </c>
      <c r="I165" t="s">
        <v>24</v>
      </c>
      <c r="J165" t="s">
        <v>21</v>
      </c>
      <c r="K165" t="s">
        <v>20</v>
      </c>
      <c r="L165" t="s">
        <v>22</v>
      </c>
      <c r="M165" t="s">
        <v>23</v>
      </c>
      <c r="N165" t="s">
        <v>11</v>
      </c>
      <c r="O165" t="s">
        <v>541</v>
      </c>
      <c r="P165">
        <v>378493</v>
      </c>
      <c r="Q165">
        <v>31059164900200</v>
      </c>
      <c r="R165" s="4">
        <v>7711</v>
      </c>
      <c r="S165" s="1">
        <v>45447.59652777778</v>
      </c>
      <c r="T165" t="s">
        <v>516</v>
      </c>
      <c r="U165" t="s">
        <v>79</v>
      </c>
      <c r="V165" s="2" t="s">
        <v>542</v>
      </c>
      <c r="W165" t="s">
        <v>14</v>
      </c>
      <c r="X165" t="s">
        <v>15</v>
      </c>
      <c r="Y165" t="str">
        <f t="shared" si="6"/>
        <v>Domestique</v>
      </c>
      <c r="Z165" s="5">
        <v>0.85</v>
      </c>
      <c r="AA165" s="5" t="s">
        <v>1268</v>
      </c>
      <c r="AB165" s="5" t="s">
        <v>1269</v>
      </c>
      <c r="AC165" s="5" t="s">
        <v>1270</v>
      </c>
      <c r="AD165">
        <f t="shared" si="7"/>
        <v>109</v>
      </c>
      <c r="AE165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6" spans="1:31" x14ac:dyDescent="0.35">
      <c r="A166" t="s">
        <v>6</v>
      </c>
      <c r="B166" t="s">
        <v>10</v>
      </c>
      <c r="C166" t="s">
        <v>16</v>
      </c>
      <c r="D166" t="s">
        <v>19</v>
      </c>
      <c r="E166" t="s">
        <v>17</v>
      </c>
      <c r="F166" t="s">
        <v>18</v>
      </c>
      <c r="G166" t="s">
        <v>11</v>
      </c>
      <c r="H166" s="4">
        <v>7512</v>
      </c>
      <c r="I166" t="s">
        <v>24</v>
      </c>
      <c r="J166" t="s">
        <v>21</v>
      </c>
      <c r="K166" t="s">
        <v>20</v>
      </c>
      <c r="L166" t="s">
        <v>22</v>
      </c>
      <c r="M166" t="s">
        <v>23</v>
      </c>
      <c r="N166" t="s">
        <v>11</v>
      </c>
      <c r="O166" t="s">
        <v>543</v>
      </c>
      <c r="P166">
        <v>378492</v>
      </c>
      <c r="Q166">
        <v>31059164900275</v>
      </c>
      <c r="R166" s="4">
        <v>7711</v>
      </c>
      <c r="S166" s="1">
        <v>45447.594444444447</v>
      </c>
      <c r="T166" t="s">
        <v>516</v>
      </c>
      <c r="U166" t="s">
        <v>79</v>
      </c>
      <c r="V166" s="2" t="s">
        <v>544</v>
      </c>
      <c r="W166" t="s">
        <v>14</v>
      </c>
      <c r="X166" t="s">
        <v>15</v>
      </c>
      <c r="Y166" t="str">
        <f t="shared" si="6"/>
        <v>Domestique</v>
      </c>
      <c r="Z166" s="5">
        <v>0.85</v>
      </c>
      <c r="AA166" s="5" t="s">
        <v>1268</v>
      </c>
      <c r="AB166" s="5" t="s">
        <v>1269</v>
      </c>
      <c r="AC166" s="5" t="s">
        <v>1270</v>
      </c>
      <c r="AD166">
        <f t="shared" si="7"/>
        <v>109</v>
      </c>
      <c r="AE166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7" spans="1:31" x14ac:dyDescent="0.35">
      <c r="A167" t="s">
        <v>6</v>
      </c>
      <c r="B167" t="s">
        <v>10</v>
      </c>
      <c r="C167" t="s">
        <v>16</v>
      </c>
      <c r="D167" t="s">
        <v>19</v>
      </c>
      <c r="E167" t="s">
        <v>17</v>
      </c>
      <c r="F167" t="s">
        <v>18</v>
      </c>
      <c r="G167" t="s">
        <v>11</v>
      </c>
      <c r="H167" s="4">
        <v>7512</v>
      </c>
      <c r="I167" t="s">
        <v>24</v>
      </c>
      <c r="J167" t="s">
        <v>21</v>
      </c>
      <c r="K167" t="s">
        <v>20</v>
      </c>
      <c r="L167" t="s">
        <v>22</v>
      </c>
      <c r="M167" t="s">
        <v>23</v>
      </c>
      <c r="N167" t="s">
        <v>11</v>
      </c>
      <c r="O167" t="s">
        <v>545</v>
      </c>
      <c r="P167">
        <v>378491</v>
      </c>
      <c r="Q167">
        <v>31059164900549</v>
      </c>
      <c r="R167" s="4">
        <v>7711</v>
      </c>
      <c r="S167" s="1">
        <v>45447.592361111114</v>
      </c>
      <c r="T167" t="s">
        <v>516</v>
      </c>
      <c r="U167" t="s">
        <v>79</v>
      </c>
      <c r="V167" s="2" t="s">
        <v>546</v>
      </c>
      <c r="W167" t="s">
        <v>14</v>
      </c>
      <c r="X167" t="s">
        <v>15</v>
      </c>
      <c r="Y167" t="str">
        <f t="shared" si="6"/>
        <v>Domestique</v>
      </c>
      <c r="Z167" s="5">
        <v>0.85</v>
      </c>
      <c r="AA167" s="5" t="s">
        <v>1268</v>
      </c>
      <c r="AB167" s="5" t="s">
        <v>1269</v>
      </c>
      <c r="AC167" s="5" t="s">
        <v>1270</v>
      </c>
      <c r="AD167">
        <f t="shared" si="7"/>
        <v>109</v>
      </c>
      <c r="AE167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8" spans="1:31" x14ac:dyDescent="0.35">
      <c r="A168" t="s">
        <v>6</v>
      </c>
      <c r="B168" t="s">
        <v>10</v>
      </c>
      <c r="C168" t="s">
        <v>16</v>
      </c>
      <c r="D168" t="s">
        <v>19</v>
      </c>
      <c r="E168" t="s">
        <v>17</v>
      </c>
      <c r="F168" t="s">
        <v>18</v>
      </c>
      <c r="G168" t="s">
        <v>11</v>
      </c>
      <c r="H168" s="4">
        <v>7512</v>
      </c>
      <c r="I168" t="s">
        <v>24</v>
      </c>
      <c r="J168" t="s">
        <v>21</v>
      </c>
      <c r="K168" t="s">
        <v>20</v>
      </c>
      <c r="L168" t="s">
        <v>22</v>
      </c>
      <c r="M168" t="s">
        <v>23</v>
      </c>
      <c r="N168" t="s">
        <v>11</v>
      </c>
      <c r="O168" t="s">
        <v>547</v>
      </c>
      <c r="P168">
        <v>378488</v>
      </c>
      <c r="Q168">
        <v>31059164900531</v>
      </c>
      <c r="R168" s="4">
        <v>7711</v>
      </c>
      <c r="S168" s="1">
        <v>45447.588888888888</v>
      </c>
      <c r="T168" t="s">
        <v>516</v>
      </c>
      <c r="U168" t="s">
        <v>79</v>
      </c>
      <c r="V168" s="2" t="s">
        <v>548</v>
      </c>
      <c r="W168" t="s">
        <v>14</v>
      </c>
      <c r="X168" t="s">
        <v>15</v>
      </c>
      <c r="Y168" t="str">
        <f t="shared" si="6"/>
        <v>Domestique</v>
      </c>
      <c r="Z168" s="5">
        <v>0.85</v>
      </c>
      <c r="AA168" s="5" t="s">
        <v>1268</v>
      </c>
      <c r="AB168" s="5" t="s">
        <v>1269</v>
      </c>
      <c r="AC168" s="5" t="s">
        <v>1270</v>
      </c>
      <c r="AD168">
        <f t="shared" si="7"/>
        <v>109</v>
      </c>
      <c r="AE168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9" spans="1:31" x14ac:dyDescent="0.35">
      <c r="A169" t="s">
        <v>6</v>
      </c>
      <c r="B169" t="s">
        <v>10</v>
      </c>
      <c r="C169" t="s">
        <v>16</v>
      </c>
      <c r="D169" t="s">
        <v>19</v>
      </c>
      <c r="E169" t="s">
        <v>17</v>
      </c>
      <c r="F169" t="s">
        <v>18</v>
      </c>
      <c r="G169" t="s">
        <v>11</v>
      </c>
      <c r="H169" s="4">
        <v>7512</v>
      </c>
      <c r="I169" t="s">
        <v>24</v>
      </c>
      <c r="J169" t="s">
        <v>21</v>
      </c>
      <c r="K169" t="s">
        <v>20</v>
      </c>
      <c r="L169" t="s">
        <v>22</v>
      </c>
      <c r="M169" t="s">
        <v>23</v>
      </c>
      <c r="N169" t="s">
        <v>11</v>
      </c>
      <c r="O169" t="s">
        <v>549</v>
      </c>
      <c r="P169">
        <v>378485</v>
      </c>
      <c r="Q169">
        <v>31059164900432</v>
      </c>
      <c r="R169" s="4">
        <v>7711</v>
      </c>
      <c r="S169" s="1">
        <v>45447.581250000003</v>
      </c>
      <c r="T169" t="s">
        <v>516</v>
      </c>
      <c r="U169" t="s">
        <v>79</v>
      </c>
      <c r="V169" s="2" t="s">
        <v>550</v>
      </c>
      <c r="W169" t="s">
        <v>14</v>
      </c>
      <c r="X169" t="s">
        <v>15</v>
      </c>
      <c r="Y169" t="str">
        <f t="shared" si="6"/>
        <v>Domestique</v>
      </c>
      <c r="Z169" s="5">
        <v>0.85</v>
      </c>
      <c r="AA169" s="5" t="s">
        <v>1268</v>
      </c>
      <c r="AB169" s="5" t="s">
        <v>1269</v>
      </c>
      <c r="AC169" s="5" t="s">
        <v>1270</v>
      </c>
      <c r="AD169">
        <f t="shared" si="7"/>
        <v>109</v>
      </c>
      <c r="AE169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0" spans="1:31" x14ac:dyDescent="0.35">
      <c r="A170" t="s">
        <v>6</v>
      </c>
      <c r="B170" t="s">
        <v>10</v>
      </c>
      <c r="C170" t="s">
        <v>16</v>
      </c>
      <c r="D170" t="s">
        <v>19</v>
      </c>
      <c r="E170" t="s">
        <v>17</v>
      </c>
      <c r="F170" t="s">
        <v>18</v>
      </c>
      <c r="G170" t="s">
        <v>11</v>
      </c>
      <c r="H170" s="4">
        <v>7512</v>
      </c>
      <c r="I170" t="s">
        <v>24</v>
      </c>
      <c r="J170" t="s">
        <v>21</v>
      </c>
      <c r="K170" t="s">
        <v>20</v>
      </c>
      <c r="L170" t="s">
        <v>22</v>
      </c>
      <c r="M170" t="s">
        <v>23</v>
      </c>
      <c r="N170" t="s">
        <v>11</v>
      </c>
      <c r="O170" t="s">
        <v>551</v>
      </c>
      <c r="P170">
        <v>378481</v>
      </c>
      <c r="Q170">
        <v>31059164901869</v>
      </c>
      <c r="R170" s="4">
        <v>7711</v>
      </c>
      <c r="S170" s="1">
        <v>45447.574999999997</v>
      </c>
      <c r="T170" t="s">
        <v>516</v>
      </c>
      <c r="U170" t="s">
        <v>79</v>
      </c>
      <c r="V170" s="2" t="s">
        <v>552</v>
      </c>
      <c r="W170" t="s">
        <v>14</v>
      </c>
      <c r="X170" t="s">
        <v>15</v>
      </c>
      <c r="Y170" t="str">
        <f t="shared" si="6"/>
        <v>Domestique</v>
      </c>
      <c r="Z170" s="5">
        <v>0.85</v>
      </c>
      <c r="AA170" s="5" t="s">
        <v>1268</v>
      </c>
      <c r="AB170" s="5" t="s">
        <v>1269</v>
      </c>
      <c r="AC170" s="5" t="s">
        <v>1270</v>
      </c>
      <c r="AD170">
        <f t="shared" si="7"/>
        <v>109</v>
      </c>
      <c r="AE170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1" spans="1:31" x14ac:dyDescent="0.35">
      <c r="A171" t="s">
        <v>6</v>
      </c>
      <c r="B171" t="s">
        <v>10</v>
      </c>
      <c r="C171" t="s">
        <v>16</v>
      </c>
      <c r="D171" t="s">
        <v>19</v>
      </c>
      <c r="E171" t="s">
        <v>17</v>
      </c>
      <c r="F171" t="s">
        <v>18</v>
      </c>
      <c r="G171" t="s">
        <v>11</v>
      </c>
      <c r="H171" s="4">
        <v>7512</v>
      </c>
      <c r="I171" t="s">
        <v>24</v>
      </c>
      <c r="J171" t="s">
        <v>21</v>
      </c>
      <c r="K171" t="s">
        <v>20</v>
      </c>
      <c r="L171" t="s">
        <v>22</v>
      </c>
      <c r="M171" t="s">
        <v>23</v>
      </c>
      <c r="N171" t="s">
        <v>11</v>
      </c>
      <c r="O171" t="s">
        <v>553</v>
      </c>
      <c r="P171">
        <v>378480</v>
      </c>
      <c r="Q171">
        <v>31059164900648</v>
      </c>
      <c r="R171" s="4">
        <v>7711</v>
      </c>
      <c r="S171" s="1">
        <v>45447.569444444445</v>
      </c>
      <c r="T171" t="s">
        <v>516</v>
      </c>
      <c r="U171" t="s">
        <v>79</v>
      </c>
      <c r="V171" s="2" t="s">
        <v>554</v>
      </c>
      <c r="W171" t="s">
        <v>14</v>
      </c>
      <c r="X171" t="s">
        <v>15</v>
      </c>
      <c r="Y171" t="str">
        <f t="shared" si="6"/>
        <v>Domestique</v>
      </c>
      <c r="Z171" s="5">
        <v>0.85</v>
      </c>
      <c r="AA171" s="5" t="s">
        <v>1268</v>
      </c>
      <c r="AB171" s="5" t="s">
        <v>1269</v>
      </c>
      <c r="AC171" s="5" t="s">
        <v>1270</v>
      </c>
      <c r="AD171">
        <f t="shared" si="7"/>
        <v>109</v>
      </c>
      <c r="AE171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2" spans="1:31" x14ac:dyDescent="0.35">
      <c r="A172" t="s">
        <v>6</v>
      </c>
      <c r="B172" t="s">
        <v>10</v>
      </c>
      <c r="C172" t="s">
        <v>16</v>
      </c>
      <c r="D172" t="s">
        <v>19</v>
      </c>
      <c r="E172" t="s">
        <v>17</v>
      </c>
      <c r="F172" t="s">
        <v>18</v>
      </c>
      <c r="G172" t="s">
        <v>11</v>
      </c>
      <c r="H172" s="4">
        <v>7512</v>
      </c>
      <c r="I172" t="s">
        <v>24</v>
      </c>
      <c r="J172" t="s">
        <v>21</v>
      </c>
      <c r="K172" t="s">
        <v>20</v>
      </c>
      <c r="L172" t="s">
        <v>22</v>
      </c>
      <c r="M172" t="s">
        <v>23</v>
      </c>
      <c r="N172" t="s">
        <v>11</v>
      </c>
      <c r="O172" t="s">
        <v>555</v>
      </c>
      <c r="P172">
        <v>378479</v>
      </c>
      <c r="Q172">
        <v>31059164900119</v>
      </c>
      <c r="R172" s="4">
        <v>7711</v>
      </c>
      <c r="S172" s="1">
        <v>45447.566666666666</v>
      </c>
      <c r="T172" t="s">
        <v>516</v>
      </c>
      <c r="U172" t="s">
        <v>79</v>
      </c>
      <c r="V172" s="2" t="s">
        <v>556</v>
      </c>
      <c r="W172" t="s">
        <v>14</v>
      </c>
      <c r="X172" t="s">
        <v>15</v>
      </c>
      <c r="Y172" t="str">
        <f t="shared" si="6"/>
        <v>Domestique</v>
      </c>
      <c r="Z172" s="5">
        <v>0.85</v>
      </c>
      <c r="AA172" s="5" t="s">
        <v>1268</v>
      </c>
      <c r="AB172" s="5" t="s">
        <v>1269</v>
      </c>
      <c r="AC172" s="5" t="s">
        <v>1270</v>
      </c>
      <c r="AD172">
        <f t="shared" si="7"/>
        <v>109</v>
      </c>
      <c r="AE17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3" spans="1:31" x14ac:dyDescent="0.35">
      <c r="A173" t="s">
        <v>6</v>
      </c>
      <c r="B173" t="s">
        <v>10</v>
      </c>
      <c r="C173" t="s">
        <v>16</v>
      </c>
      <c r="D173" t="s">
        <v>19</v>
      </c>
      <c r="E173" t="s">
        <v>17</v>
      </c>
      <c r="F173" t="s">
        <v>18</v>
      </c>
      <c r="G173" t="s">
        <v>11</v>
      </c>
      <c r="H173" s="4">
        <v>7512</v>
      </c>
      <c r="I173" t="s">
        <v>24</v>
      </c>
      <c r="J173" t="s">
        <v>21</v>
      </c>
      <c r="K173" t="s">
        <v>20</v>
      </c>
      <c r="L173" t="s">
        <v>22</v>
      </c>
      <c r="M173" t="s">
        <v>23</v>
      </c>
      <c r="N173" t="s">
        <v>11</v>
      </c>
      <c r="O173" t="s">
        <v>557</v>
      </c>
      <c r="P173">
        <v>378473</v>
      </c>
      <c r="Q173">
        <v>31059164902248</v>
      </c>
      <c r="R173" s="4">
        <v>7711</v>
      </c>
      <c r="S173" s="1">
        <v>45447.5625</v>
      </c>
      <c r="T173" t="s">
        <v>558</v>
      </c>
      <c r="U173" t="s">
        <v>559</v>
      </c>
      <c r="V173" s="2" t="s">
        <v>560</v>
      </c>
      <c r="W173" t="s">
        <v>14</v>
      </c>
      <c r="X173" t="s">
        <v>15</v>
      </c>
      <c r="Y173" t="str">
        <f t="shared" si="6"/>
        <v>Domestique</v>
      </c>
      <c r="Z173" s="5">
        <v>0.85</v>
      </c>
      <c r="AA173" s="5" t="s">
        <v>1268</v>
      </c>
      <c r="AB173" s="5" t="s">
        <v>1269</v>
      </c>
      <c r="AC173" s="5" t="s">
        <v>1270</v>
      </c>
      <c r="AD173">
        <f t="shared" si="7"/>
        <v>109</v>
      </c>
      <c r="AE173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4" spans="1:31" x14ac:dyDescent="0.35">
      <c r="A174" t="s">
        <v>6</v>
      </c>
      <c r="B174" t="s">
        <v>10</v>
      </c>
      <c r="C174" t="s">
        <v>16</v>
      </c>
      <c r="D174" t="s">
        <v>19</v>
      </c>
      <c r="E174" t="s">
        <v>17</v>
      </c>
      <c r="F174" t="s">
        <v>18</v>
      </c>
      <c r="G174" t="s">
        <v>11</v>
      </c>
      <c r="H174" s="4">
        <v>7512</v>
      </c>
      <c r="I174" t="s">
        <v>24</v>
      </c>
      <c r="J174" t="s">
        <v>21</v>
      </c>
      <c r="K174" t="s">
        <v>20</v>
      </c>
      <c r="L174" t="s">
        <v>22</v>
      </c>
      <c r="M174" t="s">
        <v>23</v>
      </c>
      <c r="N174" t="s">
        <v>11</v>
      </c>
      <c r="O174" t="s">
        <v>561</v>
      </c>
      <c r="P174">
        <v>378471</v>
      </c>
      <c r="Q174">
        <v>31059164902263</v>
      </c>
      <c r="R174" s="4">
        <v>7711</v>
      </c>
      <c r="S174" s="1">
        <v>45447.55972222222</v>
      </c>
      <c r="T174" t="s">
        <v>516</v>
      </c>
      <c r="U174" t="s">
        <v>559</v>
      </c>
      <c r="V174" s="2" t="s">
        <v>562</v>
      </c>
      <c r="W174" t="s">
        <v>14</v>
      </c>
      <c r="X174" t="s">
        <v>15</v>
      </c>
      <c r="Y174" t="str">
        <f t="shared" si="6"/>
        <v>Domestique</v>
      </c>
      <c r="Z174" s="5">
        <v>0.85</v>
      </c>
      <c r="AA174" s="5" t="s">
        <v>1268</v>
      </c>
      <c r="AB174" s="5" t="s">
        <v>1269</v>
      </c>
      <c r="AC174" s="5" t="s">
        <v>1270</v>
      </c>
      <c r="AD174">
        <f t="shared" si="7"/>
        <v>109</v>
      </c>
      <c r="AE174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5" spans="1:31" x14ac:dyDescent="0.35">
      <c r="A175" t="s">
        <v>6</v>
      </c>
      <c r="B175" t="s">
        <v>10</v>
      </c>
      <c r="C175" t="s">
        <v>16</v>
      </c>
      <c r="D175" t="s">
        <v>19</v>
      </c>
      <c r="E175" t="s">
        <v>17</v>
      </c>
      <c r="F175" t="s">
        <v>18</v>
      </c>
      <c r="G175" t="s">
        <v>11</v>
      </c>
      <c r="H175" s="4">
        <v>7512</v>
      </c>
      <c r="I175" t="s">
        <v>24</v>
      </c>
      <c r="J175" t="s">
        <v>21</v>
      </c>
      <c r="K175" t="s">
        <v>20</v>
      </c>
      <c r="L175" t="s">
        <v>22</v>
      </c>
      <c r="M175" t="s">
        <v>23</v>
      </c>
      <c r="N175" t="s">
        <v>11</v>
      </c>
      <c r="O175" t="s">
        <v>563</v>
      </c>
      <c r="P175">
        <v>378470</v>
      </c>
      <c r="Q175">
        <v>31059164900879</v>
      </c>
      <c r="R175" s="4">
        <v>7711</v>
      </c>
      <c r="S175" s="1">
        <v>45447.555555555555</v>
      </c>
      <c r="T175" t="s">
        <v>516</v>
      </c>
      <c r="U175" t="s">
        <v>559</v>
      </c>
      <c r="V175" s="2" t="s">
        <v>564</v>
      </c>
      <c r="W175" t="s">
        <v>14</v>
      </c>
      <c r="X175" t="s">
        <v>15</v>
      </c>
      <c r="Y175" t="str">
        <f t="shared" si="6"/>
        <v>Domestique</v>
      </c>
      <c r="Z175" s="5">
        <v>0.85</v>
      </c>
      <c r="AA175" s="5" t="s">
        <v>1268</v>
      </c>
      <c r="AB175" s="5" t="s">
        <v>1269</v>
      </c>
      <c r="AC175" s="5" t="s">
        <v>1270</v>
      </c>
      <c r="AD175">
        <f t="shared" si="7"/>
        <v>109</v>
      </c>
      <c r="AE175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6" spans="1:31" x14ac:dyDescent="0.35">
      <c r="A176" t="s">
        <v>6</v>
      </c>
      <c r="B176" t="s">
        <v>10</v>
      </c>
      <c r="C176" t="s">
        <v>16</v>
      </c>
      <c r="D176" t="s">
        <v>19</v>
      </c>
      <c r="E176" t="s">
        <v>17</v>
      </c>
      <c r="F176" t="s">
        <v>18</v>
      </c>
      <c r="G176" t="s">
        <v>11</v>
      </c>
      <c r="H176" s="4">
        <v>7512</v>
      </c>
      <c r="I176" t="s">
        <v>24</v>
      </c>
      <c r="J176" t="s">
        <v>21</v>
      </c>
      <c r="K176" t="s">
        <v>20</v>
      </c>
      <c r="L176" t="s">
        <v>22</v>
      </c>
      <c r="M176" t="s">
        <v>23</v>
      </c>
      <c r="N176" t="s">
        <v>11</v>
      </c>
      <c r="O176" t="s">
        <v>565</v>
      </c>
      <c r="P176">
        <v>378469</v>
      </c>
      <c r="Q176">
        <v>31059164901778</v>
      </c>
      <c r="R176" s="4">
        <v>7711</v>
      </c>
      <c r="S176" s="1">
        <v>45447.553472222222</v>
      </c>
      <c r="T176" t="s">
        <v>516</v>
      </c>
      <c r="U176" t="s">
        <v>559</v>
      </c>
      <c r="V176" s="2" t="s">
        <v>566</v>
      </c>
      <c r="W176" t="s">
        <v>14</v>
      </c>
      <c r="X176" t="s">
        <v>15</v>
      </c>
      <c r="Y176" t="str">
        <f t="shared" si="6"/>
        <v>Domestique</v>
      </c>
      <c r="Z176" s="5">
        <v>0.85</v>
      </c>
      <c r="AA176" s="5" t="s">
        <v>1268</v>
      </c>
      <c r="AB176" s="5" t="s">
        <v>1269</v>
      </c>
      <c r="AC176" s="5" t="s">
        <v>1270</v>
      </c>
      <c r="AD176">
        <f t="shared" si="7"/>
        <v>109</v>
      </c>
      <c r="AE176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7" spans="1:31" x14ac:dyDescent="0.35">
      <c r="A177" t="s">
        <v>6</v>
      </c>
      <c r="B177" t="s">
        <v>10</v>
      </c>
      <c r="C177" t="s">
        <v>16</v>
      </c>
      <c r="D177" t="s">
        <v>19</v>
      </c>
      <c r="E177" t="s">
        <v>17</v>
      </c>
      <c r="F177" t="s">
        <v>18</v>
      </c>
      <c r="G177" t="s">
        <v>11</v>
      </c>
      <c r="H177" s="4">
        <v>7512</v>
      </c>
      <c r="I177" t="s">
        <v>24</v>
      </c>
      <c r="J177" t="s">
        <v>21</v>
      </c>
      <c r="K177" t="s">
        <v>20</v>
      </c>
      <c r="L177" t="s">
        <v>22</v>
      </c>
      <c r="M177" t="s">
        <v>23</v>
      </c>
      <c r="N177" t="s">
        <v>11</v>
      </c>
      <c r="O177" t="s">
        <v>567</v>
      </c>
      <c r="P177">
        <v>378467</v>
      </c>
      <c r="Q177">
        <v>31059164900861</v>
      </c>
      <c r="R177" s="4">
        <v>7711</v>
      </c>
      <c r="S177" s="1">
        <v>45447.52847222222</v>
      </c>
      <c r="T177" t="s">
        <v>516</v>
      </c>
      <c r="U177" t="s">
        <v>559</v>
      </c>
      <c r="V177" s="2" t="s">
        <v>568</v>
      </c>
      <c r="W177" t="s">
        <v>14</v>
      </c>
      <c r="X177" t="s">
        <v>15</v>
      </c>
      <c r="Y177" t="str">
        <f t="shared" si="6"/>
        <v>Domestique</v>
      </c>
      <c r="Z177" s="5">
        <v>0.85</v>
      </c>
      <c r="AA177" s="5" t="s">
        <v>1268</v>
      </c>
      <c r="AB177" s="5" t="s">
        <v>1269</v>
      </c>
      <c r="AC177" s="5" t="s">
        <v>1270</v>
      </c>
      <c r="AD177">
        <f t="shared" si="7"/>
        <v>109</v>
      </c>
      <c r="AE177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8" spans="1:31" x14ac:dyDescent="0.35">
      <c r="A178" t="s">
        <v>6</v>
      </c>
      <c r="B178" t="s">
        <v>10</v>
      </c>
      <c r="C178" t="s">
        <v>16</v>
      </c>
      <c r="D178" t="s">
        <v>19</v>
      </c>
      <c r="E178" t="s">
        <v>17</v>
      </c>
      <c r="F178" t="s">
        <v>18</v>
      </c>
      <c r="G178" t="s">
        <v>11</v>
      </c>
      <c r="H178" s="4">
        <v>7512</v>
      </c>
      <c r="I178" t="s">
        <v>24</v>
      </c>
      <c r="J178" t="s">
        <v>21</v>
      </c>
      <c r="K178" t="s">
        <v>20</v>
      </c>
      <c r="L178" t="s">
        <v>22</v>
      </c>
      <c r="M178" t="s">
        <v>23</v>
      </c>
      <c r="N178" t="s">
        <v>11</v>
      </c>
      <c r="O178" t="s">
        <v>569</v>
      </c>
      <c r="P178">
        <v>378466</v>
      </c>
      <c r="Q178">
        <v>31059164900697</v>
      </c>
      <c r="R178" s="4">
        <v>7711</v>
      </c>
      <c r="S178" s="1">
        <v>45447.525694444441</v>
      </c>
      <c r="T178" t="s">
        <v>516</v>
      </c>
      <c r="U178" t="s">
        <v>559</v>
      </c>
      <c r="V178" s="2" t="s">
        <v>570</v>
      </c>
      <c r="W178" t="s">
        <v>14</v>
      </c>
      <c r="X178" t="s">
        <v>15</v>
      </c>
      <c r="Y178" t="str">
        <f t="shared" si="6"/>
        <v>Domestique</v>
      </c>
      <c r="Z178" s="5">
        <v>0.85</v>
      </c>
      <c r="AA178" s="5" t="s">
        <v>1268</v>
      </c>
      <c r="AB178" s="5" t="s">
        <v>1269</v>
      </c>
      <c r="AC178" s="5" t="s">
        <v>1270</v>
      </c>
      <c r="AD178">
        <f t="shared" si="7"/>
        <v>109</v>
      </c>
      <c r="AE178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9" spans="1:31" x14ac:dyDescent="0.35">
      <c r="A179" t="s">
        <v>6</v>
      </c>
      <c r="B179" t="s">
        <v>10</v>
      </c>
      <c r="C179" t="s">
        <v>16</v>
      </c>
      <c r="D179" t="s">
        <v>19</v>
      </c>
      <c r="E179" t="s">
        <v>17</v>
      </c>
      <c r="F179" t="s">
        <v>18</v>
      </c>
      <c r="G179" t="s">
        <v>11</v>
      </c>
      <c r="H179" s="4">
        <v>7512</v>
      </c>
      <c r="I179" t="s">
        <v>24</v>
      </c>
      <c r="J179" t="s">
        <v>21</v>
      </c>
      <c r="K179" t="s">
        <v>20</v>
      </c>
      <c r="L179" t="s">
        <v>22</v>
      </c>
      <c r="M179" t="s">
        <v>23</v>
      </c>
      <c r="N179" t="s">
        <v>11</v>
      </c>
      <c r="O179" t="s">
        <v>571</v>
      </c>
      <c r="P179">
        <v>378463</v>
      </c>
      <c r="Q179">
        <v>31059164900663</v>
      </c>
      <c r="R179" s="4">
        <v>7711</v>
      </c>
      <c r="S179" s="1">
        <v>45447.521527777775</v>
      </c>
      <c r="T179" t="s">
        <v>516</v>
      </c>
      <c r="U179" t="s">
        <v>559</v>
      </c>
      <c r="V179" s="2" t="s">
        <v>572</v>
      </c>
      <c r="W179" t="s">
        <v>14</v>
      </c>
      <c r="X179" t="s">
        <v>15</v>
      </c>
      <c r="Y179" t="str">
        <f t="shared" si="6"/>
        <v>Domestique</v>
      </c>
      <c r="Z179" s="5">
        <v>0.85</v>
      </c>
      <c r="AA179" s="5" t="s">
        <v>1268</v>
      </c>
      <c r="AB179" s="5" t="s">
        <v>1269</v>
      </c>
      <c r="AC179" s="5" t="s">
        <v>1270</v>
      </c>
      <c r="AD179">
        <f t="shared" si="7"/>
        <v>109</v>
      </c>
      <c r="AE179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0" spans="1:31" x14ac:dyDescent="0.35">
      <c r="A180" t="s">
        <v>6</v>
      </c>
      <c r="B180" t="s">
        <v>10</v>
      </c>
      <c r="C180" t="s">
        <v>16</v>
      </c>
      <c r="D180" t="s">
        <v>19</v>
      </c>
      <c r="E180" t="s">
        <v>17</v>
      </c>
      <c r="F180" t="s">
        <v>18</v>
      </c>
      <c r="G180" t="s">
        <v>11</v>
      </c>
      <c r="H180" s="4">
        <v>7512</v>
      </c>
      <c r="I180" t="s">
        <v>24</v>
      </c>
      <c r="J180" t="s">
        <v>21</v>
      </c>
      <c r="K180" t="s">
        <v>20</v>
      </c>
      <c r="L180" t="s">
        <v>22</v>
      </c>
      <c r="M180" t="s">
        <v>23</v>
      </c>
      <c r="N180" t="s">
        <v>11</v>
      </c>
      <c r="O180" t="s">
        <v>573</v>
      </c>
      <c r="P180">
        <v>378460</v>
      </c>
      <c r="Q180">
        <v>31059164900598</v>
      </c>
      <c r="R180" s="4">
        <v>7711</v>
      </c>
      <c r="S180" s="1">
        <v>45447.515972222223</v>
      </c>
      <c r="T180" t="s">
        <v>516</v>
      </c>
      <c r="U180" t="s">
        <v>559</v>
      </c>
      <c r="V180" s="2" t="s">
        <v>574</v>
      </c>
      <c r="W180" t="s">
        <v>14</v>
      </c>
      <c r="X180" t="s">
        <v>15</v>
      </c>
      <c r="Y180" t="str">
        <f t="shared" si="6"/>
        <v>Domestique</v>
      </c>
      <c r="Z180" s="5">
        <v>0.85</v>
      </c>
      <c r="AA180" s="5" t="s">
        <v>1268</v>
      </c>
      <c r="AB180" s="5" t="s">
        <v>1269</v>
      </c>
      <c r="AC180" s="5" t="s">
        <v>1270</v>
      </c>
      <c r="AD180">
        <f t="shared" si="7"/>
        <v>109</v>
      </c>
      <c r="AE180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1" spans="1:31" x14ac:dyDescent="0.35">
      <c r="A181" t="s">
        <v>6</v>
      </c>
      <c r="B181" t="s">
        <v>10</v>
      </c>
      <c r="C181" t="s">
        <v>16</v>
      </c>
      <c r="D181" t="s">
        <v>19</v>
      </c>
      <c r="E181" t="s">
        <v>17</v>
      </c>
      <c r="F181" t="s">
        <v>18</v>
      </c>
      <c r="G181" t="s">
        <v>11</v>
      </c>
      <c r="H181" s="4">
        <v>7512</v>
      </c>
      <c r="I181" t="s">
        <v>24</v>
      </c>
      <c r="J181" t="s">
        <v>21</v>
      </c>
      <c r="K181" t="s">
        <v>20</v>
      </c>
      <c r="L181" t="s">
        <v>22</v>
      </c>
      <c r="M181" t="s">
        <v>23</v>
      </c>
      <c r="N181" t="s">
        <v>11</v>
      </c>
      <c r="O181" t="s">
        <v>575</v>
      </c>
      <c r="P181">
        <v>378459</v>
      </c>
      <c r="Q181">
        <v>31059164900473</v>
      </c>
      <c r="R181" s="4">
        <v>7711</v>
      </c>
      <c r="S181" s="1">
        <v>45447.513194444444</v>
      </c>
      <c r="T181" t="s">
        <v>516</v>
      </c>
      <c r="U181" t="s">
        <v>559</v>
      </c>
      <c r="V181" s="2" t="s">
        <v>576</v>
      </c>
      <c r="W181" t="s">
        <v>14</v>
      </c>
      <c r="X181" t="s">
        <v>15</v>
      </c>
      <c r="Y181" t="str">
        <f t="shared" si="6"/>
        <v>Domestique</v>
      </c>
      <c r="Z181" s="5">
        <v>0.85</v>
      </c>
      <c r="AA181" s="5" t="s">
        <v>1268</v>
      </c>
      <c r="AB181" s="5" t="s">
        <v>1269</v>
      </c>
      <c r="AC181" s="5" t="s">
        <v>1270</v>
      </c>
      <c r="AD181">
        <f t="shared" si="7"/>
        <v>109</v>
      </c>
      <c r="AE181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2" spans="1:31" x14ac:dyDescent="0.35">
      <c r="A182" t="s">
        <v>6</v>
      </c>
      <c r="B182" t="s">
        <v>10</v>
      </c>
      <c r="C182" t="s">
        <v>16</v>
      </c>
      <c r="D182" t="s">
        <v>19</v>
      </c>
      <c r="E182" t="s">
        <v>17</v>
      </c>
      <c r="F182" t="s">
        <v>18</v>
      </c>
      <c r="G182" t="s">
        <v>11</v>
      </c>
      <c r="H182" s="4">
        <v>7512</v>
      </c>
      <c r="I182" t="s">
        <v>24</v>
      </c>
      <c r="J182" t="s">
        <v>21</v>
      </c>
      <c r="K182" t="s">
        <v>20</v>
      </c>
      <c r="L182" t="s">
        <v>22</v>
      </c>
      <c r="M182" t="s">
        <v>23</v>
      </c>
      <c r="N182" t="s">
        <v>11</v>
      </c>
      <c r="O182" t="s">
        <v>577</v>
      </c>
      <c r="P182">
        <v>378458</v>
      </c>
      <c r="Q182">
        <v>31059164900283</v>
      </c>
      <c r="R182" s="4">
        <v>7711</v>
      </c>
      <c r="S182" s="1">
        <v>45447.509722222225</v>
      </c>
      <c r="T182" t="s">
        <v>516</v>
      </c>
      <c r="U182" t="s">
        <v>559</v>
      </c>
      <c r="V182" s="2" t="s">
        <v>578</v>
      </c>
      <c r="W182" t="s">
        <v>14</v>
      </c>
      <c r="X182" t="s">
        <v>15</v>
      </c>
      <c r="Y182" t="str">
        <f t="shared" si="6"/>
        <v>Domestique</v>
      </c>
      <c r="Z182" s="5">
        <v>0.85</v>
      </c>
      <c r="AA182" s="5" t="s">
        <v>1268</v>
      </c>
      <c r="AB182" s="5" t="s">
        <v>1269</v>
      </c>
      <c r="AC182" s="5" t="s">
        <v>1270</v>
      </c>
      <c r="AD182">
        <f t="shared" si="7"/>
        <v>109</v>
      </c>
      <c r="AE18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3" spans="1:31" x14ac:dyDescent="0.35">
      <c r="A183" t="s">
        <v>6</v>
      </c>
      <c r="B183" t="s">
        <v>10</v>
      </c>
      <c r="C183" t="s">
        <v>16</v>
      </c>
      <c r="D183" t="s">
        <v>19</v>
      </c>
      <c r="E183" t="s">
        <v>17</v>
      </c>
      <c r="F183" t="s">
        <v>18</v>
      </c>
      <c r="G183" t="s">
        <v>11</v>
      </c>
      <c r="H183" s="4">
        <v>7512</v>
      </c>
      <c r="I183" t="s">
        <v>24</v>
      </c>
      <c r="J183" t="s">
        <v>21</v>
      </c>
      <c r="K183" t="s">
        <v>20</v>
      </c>
      <c r="L183" t="s">
        <v>22</v>
      </c>
      <c r="M183" t="s">
        <v>23</v>
      </c>
      <c r="N183" t="s">
        <v>11</v>
      </c>
      <c r="O183" t="s">
        <v>579</v>
      </c>
      <c r="P183">
        <v>378448</v>
      </c>
      <c r="Q183">
        <v>31059164900309</v>
      </c>
      <c r="R183" s="4">
        <v>7711</v>
      </c>
      <c r="S183" s="1">
        <v>45447.504166666666</v>
      </c>
      <c r="T183" t="s">
        <v>516</v>
      </c>
      <c r="U183" t="s">
        <v>559</v>
      </c>
      <c r="V183" s="2" t="s">
        <v>580</v>
      </c>
      <c r="W183" t="s">
        <v>14</v>
      </c>
      <c r="X183" t="s">
        <v>15</v>
      </c>
      <c r="Y183" t="str">
        <f t="shared" si="6"/>
        <v>Domestique</v>
      </c>
      <c r="Z183" s="5">
        <v>0.85</v>
      </c>
      <c r="AA183" s="5" t="s">
        <v>1268</v>
      </c>
      <c r="AB183" s="5" t="s">
        <v>1269</v>
      </c>
      <c r="AC183" s="5" t="s">
        <v>1270</v>
      </c>
      <c r="AD183">
        <f t="shared" si="7"/>
        <v>109</v>
      </c>
      <c r="AE183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4" spans="1:31" x14ac:dyDescent="0.35">
      <c r="A184" t="s">
        <v>6</v>
      </c>
      <c r="B184" t="s">
        <v>10</v>
      </c>
      <c r="C184" t="s">
        <v>16</v>
      </c>
      <c r="D184" t="s">
        <v>19</v>
      </c>
      <c r="E184" t="s">
        <v>17</v>
      </c>
      <c r="F184" t="s">
        <v>18</v>
      </c>
      <c r="G184" t="s">
        <v>11</v>
      </c>
      <c r="H184" s="4">
        <v>7512</v>
      </c>
      <c r="I184" t="s">
        <v>24</v>
      </c>
      <c r="J184" t="s">
        <v>21</v>
      </c>
      <c r="K184" t="s">
        <v>20</v>
      </c>
      <c r="L184" t="s">
        <v>22</v>
      </c>
      <c r="M184" t="s">
        <v>23</v>
      </c>
      <c r="N184" t="s">
        <v>11</v>
      </c>
      <c r="O184" t="s">
        <v>581</v>
      </c>
      <c r="P184">
        <v>378446</v>
      </c>
      <c r="Q184">
        <v>31059164902255</v>
      </c>
      <c r="R184" s="4">
        <v>7711</v>
      </c>
      <c r="S184" s="1">
        <v>45447.5</v>
      </c>
      <c r="T184" t="s">
        <v>516</v>
      </c>
      <c r="U184" t="s">
        <v>79</v>
      </c>
      <c r="V184" s="2" t="s">
        <v>582</v>
      </c>
      <c r="W184" t="s">
        <v>14</v>
      </c>
      <c r="X184" t="s">
        <v>15</v>
      </c>
      <c r="Y184" t="str">
        <f t="shared" si="6"/>
        <v>Domestique</v>
      </c>
      <c r="Z184" s="5">
        <v>0.85</v>
      </c>
      <c r="AA184" s="5" t="s">
        <v>1268</v>
      </c>
      <c r="AB184" s="5" t="s">
        <v>1269</v>
      </c>
      <c r="AC184" s="5" t="s">
        <v>1270</v>
      </c>
      <c r="AD184">
        <f t="shared" si="7"/>
        <v>109</v>
      </c>
      <c r="AE184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5" spans="1:31" x14ac:dyDescent="0.35">
      <c r="A185" t="s">
        <v>6</v>
      </c>
      <c r="B185" t="s">
        <v>10</v>
      </c>
      <c r="C185" t="s">
        <v>16</v>
      </c>
      <c r="D185" t="s">
        <v>19</v>
      </c>
      <c r="E185" t="s">
        <v>17</v>
      </c>
      <c r="F185" t="s">
        <v>18</v>
      </c>
      <c r="G185" t="s">
        <v>11</v>
      </c>
      <c r="H185" s="4">
        <v>7512</v>
      </c>
      <c r="I185" t="s">
        <v>24</v>
      </c>
      <c r="J185" t="s">
        <v>21</v>
      </c>
      <c r="K185" t="s">
        <v>20</v>
      </c>
      <c r="L185" t="s">
        <v>22</v>
      </c>
      <c r="M185" t="s">
        <v>23</v>
      </c>
      <c r="N185" t="s">
        <v>11</v>
      </c>
      <c r="O185" t="s">
        <v>583</v>
      </c>
      <c r="P185">
        <v>378430</v>
      </c>
      <c r="Q185">
        <v>31059164901737</v>
      </c>
      <c r="R185" s="4">
        <v>7711</v>
      </c>
      <c r="S185" s="1">
        <v>45447.48333333333</v>
      </c>
      <c r="T185" t="s">
        <v>516</v>
      </c>
      <c r="U185" t="s">
        <v>79</v>
      </c>
      <c r="V185" s="2" t="s">
        <v>584</v>
      </c>
      <c r="W185" t="s">
        <v>14</v>
      </c>
      <c r="X185" t="s">
        <v>15</v>
      </c>
      <c r="Y185" t="str">
        <f t="shared" si="6"/>
        <v>Domestique</v>
      </c>
      <c r="Z185" s="5">
        <v>0.85</v>
      </c>
      <c r="AA185" s="5" t="s">
        <v>1268</v>
      </c>
      <c r="AB185" s="5" t="s">
        <v>1269</v>
      </c>
      <c r="AC185" s="5" t="s">
        <v>1270</v>
      </c>
      <c r="AD185">
        <f t="shared" si="7"/>
        <v>109</v>
      </c>
      <c r="AE185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6" spans="1:31" x14ac:dyDescent="0.35">
      <c r="A186" t="s">
        <v>6</v>
      </c>
      <c r="B186" t="s">
        <v>10</v>
      </c>
      <c r="C186" t="s">
        <v>16</v>
      </c>
      <c r="D186" t="s">
        <v>19</v>
      </c>
      <c r="E186" t="s">
        <v>17</v>
      </c>
      <c r="F186" t="s">
        <v>18</v>
      </c>
      <c r="G186" t="s">
        <v>11</v>
      </c>
      <c r="H186" s="4">
        <v>7512</v>
      </c>
      <c r="I186" t="s">
        <v>24</v>
      </c>
      <c r="J186" t="s">
        <v>21</v>
      </c>
      <c r="K186" t="s">
        <v>20</v>
      </c>
      <c r="L186" t="s">
        <v>22</v>
      </c>
      <c r="M186" t="s">
        <v>23</v>
      </c>
      <c r="N186" t="s">
        <v>11</v>
      </c>
      <c r="O186" t="s">
        <v>585</v>
      </c>
      <c r="P186">
        <v>378422</v>
      </c>
      <c r="Q186">
        <v>31059164901794</v>
      </c>
      <c r="R186" s="4">
        <v>7711</v>
      </c>
      <c r="S186" s="1">
        <v>45447.481249999997</v>
      </c>
      <c r="T186" t="s">
        <v>516</v>
      </c>
      <c r="U186" t="s">
        <v>79</v>
      </c>
      <c r="V186" s="2" t="s">
        <v>586</v>
      </c>
      <c r="W186" t="s">
        <v>14</v>
      </c>
      <c r="X186" t="s">
        <v>15</v>
      </c>
      <c r="Y186" t="str">
        <f t="shared" si="6"/>
        <v>Domestique</v>
      </c>
      <c r="Z186" s="5">
        <v>0.85</v>
      </c>
      <c r="AA186" s="5" t="s">
        <v>1268</v>
      </c>
      <c r="AB186" s="5" t="s">
        <v>1269</v>
      </c>
      <c r="AC186" s="5" t="s">
        <v>1270</v>
      </c>
      <c r="AD186">
        <f t="shared" si="7"/>
        <v>109</v>
      </c>
      <c r="AE186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7" spans="1:31" x14ac:dyDescent="0.35">
      <c r="A187" t="s">
        <v>6</v>
      </c>
      <c r="B187" t="s">
        <v>10</v>
      </c>
      <c r="C187" t="s">
        <v>16</v>
      </c>
      <c r="D187" t="s">
        <v>19</v>
      </c>
      <c r="E187" t="s">
        <v>17</v>
      </c>
      <c r="F187" t="s">
        <v>18</v>
      </c>
      <c r="G187" t="s">
        <v>11</v>
      </c>
      <c r="H187" s="4">
        <v>7512</v>
      </c>
      <c r="I187" t="s">
        <v>24</v>
      </c>
      <c r="J187" t="s">
        <v>21</v>
      </c>
      <c r="K187" t="s">
        <v>20</v>
      </c>
      <c r="L187" t="s">
        <v>22</v>
      </c>
      <c r="M187" t="s">
        <v>23</v>
      </c>
      <c r="N187" t="s">
        <v>11</v>
      </c>
      <c r="O187" t="s">
        <v>587</v>
      </c>
      <c r="P187">
        <v>378420</v>
      </c>
      <c r="Q187">
        <v>31059164900614</v>
      </c>
      <c r="R187" s="4">
        <v>7711</v>
      </c>
      <c r="S187" s="1">
        <v>45447.477083333331</v>
      </c>
      <c r="T187" t="s">
        <v>516</v>
      </c>
      <c r="U187" t="s">
        <v>79</v>
      </c>
      <c r="V187" s="2" t="s">
        <v>588</v>
      </c>
      <c r="W187" t="s">
        <v>14</v>
      </c>
      <c r="X187" t="s">
        <v>15</v>
      </c>
      <c r="Y187" t="str">
        <f t="shared" si="6"/>
        <v>Domestique</v>
      </c>
      <c r="Z187" s="5">
        <v>0.85</v>
      </c>
      <c r="AA187" s="5" t="s">
        <v>1268</v>
      </c>
      <c r="AB187" s="5" t="s">
        <v>1269</v>
      </c>
      <c r="AC187" s="5" t="s">
        <v>1270</v>
      </c>
      <c r="AD187">
        <f t="shared" si="7"/>
        <v>109</v>
      </c>
      <c r="AE187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8" spans="1:31" x14ac:dyDescent="0.35">
      <c r="A188" t="s">
        <v>6</v>
      </c>
      <c r="B188" t="s">
        <v>10</v>
      </c>
      <c r="C188" t="s">
        <v>16</v>
      </c>
      <c r="D188" t="s">
        <v>19</v>
      </c>
      <c r="E188" t="s">
        <v>17</v>
      </c>
      <c r="F188" t="s">
        <v>18</v>
      </c>
      <c r="G188" t="s">
        <v>11</v>
      </c>
      <c r="H188" s="4">
        <v>7512</v>
      </c>
      <c r="I188" t="s">
        <v>24</v>
      </c>
      <c r="J188" t="s">
        <v>37</v>
      </c>
      <c r="K188" t="s">
        <v>20</v>
      </c>
      <c r="L188" t="s">
        <v>22</v>
      </c>
      <c r="M188" t="s">
        <v>23</v>
      </c>
      <c r="N188" t="s">
        <v>11</v>
      </c>
      <c r="O188" t="s">
        <v>589</v>
      </c>
      <c r="P188">
        <v>378294</v>
      </c>
      <c r="Q188">
        <v>31059164900911</v>
      </c>
      <c r="R188" s="4">
        <v>7711</v>
      </c>
      <c r="S188" s="1">
        <v>45447.443749999999</v>
      </c>
      <c r="T188" t="s">
        <v>516</v>
      </c>
      <c r="U188" t="s">
        <v>79</v>
      </c>
      <c r="V188" s="2" t="s">
        <v>590</v>
      </c>
      <c r="W188" t="s">
        <v>14</v>
      </c>
      <c r="X188" t="s">
        <v>15</v>
      </c>
      <c r="Y188" t="str">
        <f t="shared" si="6"/>
        <v>Domestique</v>
      </c>
      <c r="Z188" s="5">
        <v>0.85</v>
      </c>
      <c r="AA188" s="5" t="s">
        <v>1268</v>
      </c>
      <c r="AB188" s="5" t="s">
        <v>1269</v>
      </c>
      <c r="AC188" s="5" t="s">
        <v>1270</v>
      </c>
      <c r="AD188">
        <f t="shared" si="7"/>
        <v>41</v>
      </c>
      <c r="AE188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9" spans="1:31" x14ac:dyDescent="0.35">
      <c r="A189" t="s">
        <v>6</v>
      </c>
      <c r="B189" t="s">
        <v>10</v>
      </c>
      <c r="C189" t="s">
        <v>16</v>
      </c>
      <c r="D189" t="s">
        <v>19</v>
      </c>
      <c r="E189" t="s">
        <v>17</v>
      </c>
      <c r="F189" t="s">
        <v>18</v>
      </c>
      <c r="G189" t="s">
        <v>11</v>
      </c>
      <c r="H189" s="4">
        <v>7512</v>
      </c>
      <c r="I189" t="s">
        <v>24</v>
      </c>
      <c r="J189" t="s">
        <v>37</v>
      </c>
      <c r="K189" t="s">
        <v>20</v>
      </c>
      <c r="L189" t="s">
        <v>22</v>
      </c>
      <c r="M189" t="s">
        <v>23</v>
      </c>
      <c r="N189" t="s">
        <v>11</v>
      </c>
      <c r="O189" t="s">
        <v>591</v>
      </c>
      <c r="P189">
        <v>378293</v>
      </c>
      <c r="Q189">
        <v>31059164900929</v>
      </c>
      <c r="R189" s="4">
        <v>7711</v>
      </c>
      <c r="S189" s="1">
        <v>45447.441666666666</v>
      </c>
      <c r="T189" t="s">
        <v>516</v>
      </c>
      <c r="U189" t="s">
        <v>79</v>
      </c>
      <c r="V189" s="2" t="s">
        <v>592</v>
      </c>
      <c r="W189" t="s">
        <v>14</v>
      </c>
      <c r="X189" t="s">
        <v>15</v>
      </c>
      <c r="Y189" t="str">
        <f t="shared" si="6"/>
        <v>Domestique</v>
      </c>
      <c r="Z189" s="5">
        <v>0.85</v>
      </c>
      <c r="AA189" s="5" t="s">
        <v>1268</v>
      </c>
      <c r="AB189" s="5" t="s">
        <v>1269</v>
      </c>
      <c r="AC189" s="5" t="s">
        <v>1270</v>
      </c>
      <c r="AD189">
        <f t="shared" si="7"/>
        <v>41</v>
      </c>
      <c r="AE189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90" spans="1:31" x14ac:dyDescent="0.35">
      <c r="A190" t="s">
        <v>6</v>
      </c>
      <c r="B190" t="s">
        <v>10</v>
      </c>
      <c r="C190" t="s">
        <v>16</v>
      </c>
      <c r="D190" t="s">
        <v>19</v>
      </c>
      <c r="E190" t="s">
        <v>17</v>
      </c>
      <c r="F190" t="s">
        <v>18</v>
      </c>
      <c r="G190" t="s">
        <v>11</v>
      </c>
      <c r="H190" s="4">
        <v>7512</v>
      </c>
      <c r="I190" t="s">
        <v>24</v>
      </c>
      <c r="J190" t="s">
        <v>37</v>
      </c>
      <c r="K190" t="s">
        <v>20</v>
      </c>
      <c r="L190" t="s">
        <v>595</v>
      </c>
      <c r="M190" t="s">
        <v>23</v>
      </c>
      <c r="N190" t="s">
        <v>11</v>
      </c>
      <c r="O190" t="s">
        <v>593</v>
      </c>
      <c r="P190">
        <v>378051</v>
      </c>
      <c r="Q190">
        <v>31059164900838</v>
      </c>
      <c r="R190" s="4">
        <v>7711</v>
      </c>
      <c r="S190" s="1">
        <v>45446.696527777778</v>
      </c>
      <c r="T190" t="s">
        <v>516</v>
      </c>
      <c r="U190" t="s">
        <v>79</v>
      </c>
      <c r="V190" s="2" t="s">
        <v>594</v>
      </c>
      <c r="W190" t="s">
        <v>14</v>
      </c>
      <c r="X190" t="s">
        <v>15</v>
      </c>
      <c r="Y190" t="str">
        <f t="shared" si="6"/>
        <v>Domestique</v>
      </c>
      <c r="Z190"/>
      <c r="AA190"/>
      <c r="AB190"/>
      <c r="AC190"/>
      <c r="AD190">
        <f t="shared" si="7"/>
        <v>1</v>
      </c>
      <c r="AE190" t="str">
        <f t="shared" si="8"/>
        <v>En face-Ã -faceSociÃ©tÃ© ou assimilÃ©eBÃ©nÃ©ficiaire non PPE&lt; 12 moisComplet Ã  jourFrance [FR]7512Aucune occurence (12 mois glissants)VADCB/Visa MastercardMultiplee-paiement avec 3D SecureFrance [FR]</v>
      </c>
    </row>
    <row r="191" spans="1:31" x14ac:dyDescent="0.35">
      <c r="A191" t="s">
        <v>6</v>
      </c>
      <c r="B191" t="s">
        <v>10</v>
      </c>
      <c r="C191" t="s">
        <v>16</v>
      </c>
      <c r="D191" t="s">
        <v>19</v>
      </c>
      <c r="E191" t="s">
        <v>17</v>
      </c>
      <c r="F191" t="s">
        <v>18</v>
      </c>
      <c r="G191" t="s">
        <v>11</v>
      </c>
      <c r="H191" s="4">
        <v>7512</v>
      </c>
      <c r="I191" t="s">
        <v>24</v>
      </c>
      <c r="J191" t="s">
        <v>37</v>
      </c>
      <c r="K191" t="s">
        <v>20</v>
      </c>
      <c r="L191" t="s">
        <v>22</v>
      </c>
      <c r="M191" t="s">
        <v>23</v>
      </c>
      <c r="N191" t="s">
        <v>11</v>
      </c>
      <c r="O191" t="s">
        <v>596</v>
      </c>
      <c r="P191">
        <v>378050</v>
      </c>
      <c r="Q191">
        <v>31059164900606</v>
      </c>
      <c r="R191" s="4">
        <v>7711</v>
      </c>
      <c r="S191" s="1">
        <v>45446.692361111112</v>
      </c>
      <c r="T191" t="s">
        <v>516</v>
      </c>
      <c r="U191" t="s">
        <v>79</v>
      </c>
      <c r="V191" s="2" t="s">
        <v>597</v>
      </c>
      <c r="W191" t="s">
        <v>14</v>
      </c>
      <c r="X191" t="s">
        <v>15</v>
      </c>
      <c r="Y191" t="str">
        <f t="shared" si="6"/>
        <v>Domestique</v>
      </c>
      <c r="Z191" s="5">
        <v>0.85</v>
      </c>
      <c r="AA191" s="5" t="s">
        <v>1268</v>
      </c>
      <c r="AB191" s="5" t="s">
        <v>1269</v>
      </c>
      <c r="AC191" s="5" t="s">
        <v>1270</v>
      </c>
      <c r="AD191">
        <f t="shared" si="7"/>
        <v>41</v>
      </c>
      <c r="AE191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92" spans="1:31" x14ac:dyDescent="0.35">
      <c r="A192" t="s">
        <v>6</v>
      </c>
      <c r="B192" t="s">
        <v>10</v>
      </c>
      <c r="C192" t="s">
        <v>16</v>
      </c>
      <c r="D192" t="s">
        <v>19</v>
      </c>
      <c r="E192" t="s">
        <v>17</v>
      </c>
      <c r="F192" t="s">
        <v>18</v>
      </c>
      <c r="G192" t="s">
        <v>11</v>
      </c>
      <c r="H192" s="4">
        <v>7512</v>
      </c>
      <c r="I192" t="s">
        <v>24</v>
      </c>
      <c r="J192" t="s">
        <v>37</v>
      </c>
      <c r="K192" t="s">
        <v>20</v>
      </c>
      <c r="L192" t="s">
        <v>22</v>
      </c>
      <c r="M192" t="s">
        <v>23</v>
      </c>
      <c r="N192" t="s">
        <v>11</v>
      </c>
      <c r="O192" t="s">
        <v>598</v>
      </c>
      <c r="P192">
        <v>378039</v>
      </c>
      <c r="Q192">
        <v>31059164902024</v>
      </c>
      <c r="R192" s="4">
        <v>7711</v>
      </c>
      <c r="S192" s="1">
        <v>45446.676388888889</v>
      </c>
      <c r="T192" t="s">
        <v>516</v>
      </c>
      <c r="U192" t="s">
        <v>523</v>
      </c>
      <c r="V192" s="2" t="s">
        <v>599</v>
      </c>
      <c r="W192" t="s">
        <v>14</v>
      </c>
      <c r="X192" t="s">
        <v>15</v>
      </c>
      <c r="Y192" t="str">
        <f t="shared" si="6"/>
        <v>Domestique</v>
      </c>
      <c r="Z192" s="5">
        <v>0.85</v>
      </c>
      <c r="AA192" s="5" t="s">
        <v>1268</v>
      </c>
      <c r="AB192" s="5" t="s">
        <v>1269</v>
      </c>
      <c r="AC192" s="5" t="s">
        <v>1270</v>
      </c>
      <c r="AD192">
        <f t="shared" si="7"/>
        <v>41</v>
      </c>
      <c r="AE192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93" spans="1:31" x14ac:dyDescent="0.35">
      <c r="A193" t="s">
        <v>6</v>
      </c>
      <c r="B193" t="s">
        <v>10</v>
      </c>
      <c r="C193" t="s">
        <v>16</v>
      </c>
      <c r="D193" t="s">
        <v>19</v>
      </c>
      <c r="E193" t="s">
        <v>17</v>
      </c>
      <c r="F193" t="s">
        <v>18</v>
      </c>
      <c r="G193" t="s">
        <v>11</v>
      </c>
      <c r="H193" s="4">
        <v>7512</v>
      </c>
      <c r="I193" t="s">
        <v>24</v>
      </c>
      <c r="J193" t="s">
        <v>37</v>
      </c>
      <c r="K193" t="s">
        <v>20</v>
      </c>
      <c r="L193" t="s">
        <v>22</v>
      </c>
      <c r="M193" t="s">
        <v>23</v>
      </c>
      <c r="N193" t="s">
        <v>11</v>
      </c>
      <c r="O193" t="s">
        <v>600</v>
      </c>
      <c r="P193">
        <v>378036</v>
      </c>
      <c r="Q193">
        <v>31059164902032</v>
      </c>
      <c r="R193" s="4">
        <v>7711</v>
      </c>
      <c r="S193" s="1">
        <v>45446.674305555556</v>
      </c>
      <c r="T193" t="s">
        <v>516</v>
      </c>
      <c r="U193" t="s">
        <v>523</v>
      </c>
      <c r="V193" s="2" t="s">
        <v>601</v>
      </c>
      <c r="W193" t="s">
        <v>14</v>
      </c>
      <c r="X193" t="s">
        <v>15</v>
      </c>
      <c r="Y193" t="str">
        <f t="shared" si="6"/>
        <v>Domestique</v>
      </c>
      <c r="Z193" s="5">
        <v>0.85</v>
      </c>
      <c r="AA193" s="5" t="s">
        <v>1268</v>
      </c>
      <c r="AB193" s="5" t="s">
        <v>1269</v>
      </c>
      <c r="AC193" s="5" t="s">
        <v>1270</v>
      </c>
      <c r="AD193">
        <f t="shared" si="7"/>
        <v>41</v>
      </c>
      <c r="AE193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94" spans="1:31" x14ac:dyDescent="0.35">
      <c r="A194" t="s">
        <v>6</v>
      </c>
      <c r="B194" t="s">
        <v>10</v>
      </c>
      <c r="C194" t="s">
        <v>16</v>
      </c>
      <c r="D194" t="s">
        <v>19</v>
      </c>
      <c r="E194" t="s">
        <v>17</v>
      </c>
      <c r="F194" t="s">
        <v>18</v>
      </c>
      <c r="G194" t="s">
        <v>11</v>
      </c>
      <c r="H194" s="4">
        <v>7512</v>
      </c>
      <c r="I194" t="s">
        <v>24</v>
      </c>
      <c r="J194" t="s">
        <v>37</v>
      </c>
      <c r="K194" t="s">
        <v>20</v>
      </c>
      <c r="L194" t="s">
        <v>22</v>
      </c>
      <c r="M194" t="s">
        <v>23</v>
      </c>
      <c r="N194" t="s">
        <v>11</v>
      </c>
      <c r="O194" t="s">
        <v>602</v>
      </c>
      <c r="P194">
        <v>378035</v>
      </c>
      <c r="Q194">
        <v>31059164902016</v>
      </c>
      <c r="R194" s="4">
        <v>7711</v>
      </c>
      <c r="S194" s="1">
        <v>45446.671527777777</v>
      </c>
      <c r="T194" t="s">
        <v>516</v>
      </c>
      <c r="U194" t="s">
        <v>523</v>
      </c>
      <c r="V194" s="2" t="s">
        <v>603</v>
      </c>
      <c r="W194" t="s">
        <v>14</v>
      </c>
      <c r="X194" t="s">
        <v>15</v>
      </c>
      <c r="Y194" t="str">
        <f t="shared" si="6"/>
        <v>Domestique</v>
      </c>
      <c r="Z194" s="5">
        <v>0.85</v>
      </c>
      <c r="AA194" s="5" t="s">
        <v>1268</v>
      </c>
      <c r="AB194" s="5" t="s">
        <v>1269</v>
      </c>
      <c r="AC194" s="5" t="s">
        <v>1270</v>
      </c>
      <c r="AD194">
        <f t="shared" si="7"/>
        <v>41</v>
      </c>
      <c r="AE194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95" spans="1:31" x14ac:dyDescent="0.35">
      <c r="A195" t="s">
        <v>6</v>
      </c>
      <c r="B195" t="s">
        <v>10</v>
      </c>
      <c r="C195" t="s">
        <v>16</v>
      </c>
      <c r="D195" t="s">
        <v>19</v>
      </c>
      <c r="E195" t="s">
        <v>17</v>
      </c>
      <c r="F195" t="s">
        <v>18</v>
      </c>
      <c r="G195" t="s">
        <v>11</v>
      </c>
      <c r="H195" s="4">
        <v>7512</v>
      </c>
      <c r="I195" t="s">
        <v>24</v>
      </c>
      <c r="J195" t="s">
        <v>37</v>
      </c>
      <c r="K195" t="s">
        <v>20</v>
      </c>
      <c r="L195" t="s">
        <v>22</v>
      </c>
      <c r="M195" t="s">
        <v>23</v>
      </c>
      <c r="N195" t="s">
        <v>11</v>
      </c>
      <c r="O195" t="s">
        <v>604</v>
      </c>
      <c r="P195">
        <v>378032</v>
      </c>
      <c r="Q195">
        <v>31059164901760</v>
      </c>
      <c r="R195" s="4">
        <v>7711</v>
      </c>
      <c r="S195" s="1">
        <v>45446.668749999997</v>
      </c>
      <c r="T195" t="s">
        <v>516</v>
      </c>
      <c r="U195" t="s">
        <v>523</v>
      </c>
      <c r="V195" s="2" t="s">
        <v>605</v>
      </c>
      <c r="W195" t="s">
        <v>14</v>
      </c>
      <c r="X195" t="s">
        <v>15</v>
      </c>
      <c r="Y195" t="str">
        <f t="shared" ref="Y195:Y258" si="9">+IF(G195=N195,"Domestique","Autre")</f>
        <v>Domestique</v>
      </c>
      <c r="Z195" s="5">
        <v>0.85</v>
      </c>
      <c r="AA195" s="5" t="s">
        <v>1268</v>
      </c>
      <c r="AB195" s="5" t="s">
        <v>1269</v>
      </c>
      <c r="AC195" s="5" t="s">
        <v>1270</v>
      </c>
      <c r="AD195">
        <f t="shared" ref="AD195:AD258" si="10">COUNTIFS($AE$2:$AE$437,AE195)</f>
        <v>41</v>
      </c>
      <c r="AE195" t="str">
        <f t="shared" ref="AE195:AE258" si="11">+B195&amp;C195&amp;D195&amp;E195&amp;F195&amp;G195&amp;H195&amp;I195&amp;J195&amp;K195&amp;L195&amp;M195&amp;N195</f>
        <v>En face-Ã -faceSociÃ©tÃ© ou assimilÃ©eBÃ©nÃ©ficiaire non PPE&lt; 12 moisComplet Ã  jourFrance [FR]7512Aucune occurence (12 mois glissants)VADCB/Visa MastercardUniquee-paiement avec 3D SecureFrance [FR]</v>
      </c>
    </row>
    <row r="196" spans="1:31" x14ac:dyDescent="0.35">
      <c r="A196" t="s">
        <v>6</v>
      </c>
      <c r="B196" t="s">
        <v>10</v>
      </c>
      <c r="C196" t="s">
        <v>16</v>
      </c>
      <c r="D196" t="s">
        <v>19</v>
      </c>
      <c r="E196" t="s">
        <v>17</v>
      </c>
      <c r="F196" t="s">
        <v>18</v>
      </c>
      <c r="G196" t="s">
        <v>11</v>
      </c>
      <c r="H196" s="4">
        <v>7512</v>
      </c>
      <c r="I196" t="s">
        <v>24</v>
      </c>
      <c r="J196" t="s">
        <v>37</v>
      </c>
      <c r="K196" t="s">
        <v>20</v>
      </c>
      <c r="L196" t="s">
        <v>22</v>
      </c>
      <c r="M196" t="s">
        <v>23</v>
      </c>
      <c r="N196" t="s">
        <v>11</v>
      </c>
      <c r="O196" t="s">
        <v>606</v>
      </c>
      <c r="P196">
        <v>378027</v>
      </c>
      <c r="Q196">
        <v>31059164901646</v>
      </c>
      <c r="R196" s="4">
        <v>7711</v>
      </c>
      <c r="S196" s="1">
        <v>45446.666666666664</v>
      </c>
      <c r="T196" t="s">
        <v>516</v>
      </c>
      <c r="U196" t="s">
        <v>523</v>
      </c>
      <c r="V196" s="2" t="s">
        <v>607</v>
      </c>
      <c r="W196" t="s">
        <v>14</v>
      </c>
      <c r="X196" t="s">
        <v>15</v>
      </c>
      <c r="Y196" t="str">
        <f t="shared" si="9"/>
        <v>Domestique</v>
      </c>
      <c r="Z196" s="5">
        <v>0.85</v>
      </c>
      <c r="AA196" s="5" t="s">
        <v>1268</v>
      </c>
      <c r="AB196" s="5" t="s">
        <v>1269</v>
      </c>
      <c r="AC196" s="5" t="s">
        <v>1270</v>
      </c>
      <c r="AD196">
        <f t="shared" si="10"/>
        <v>41</v>
      </c>
      <c r="AE196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197" spans="1:31" x14ac:dyDescent="0.35">
      <c r="A197" t="s">
        <v>6</v>
      </c>
      <c r="B197" t="s">
        <v>10</v>
      </c>
      <c r="C197" t="s">
        <v>16</v>
      </c>
      <c r="D197" t="s">
        <v>19</v>
      </c>
      <c r="E197" t="s">
        <v>17</v>
      </c>
      <c r="F197" t="s">
        <v>18</v>
      </c>
      <c r="G197" t="s">
        <v>11</v>
      </c>
      <c r="H197" s="4">
        <v>7512</v>
      </c>
      <c r="I197" t="s">
        <v>24</v>
      </c>
      <c r="J197" t="s">
        <v>37</v>
      </c>
      <c r="K197" t="s">
        <v>20</v>
      </c>
      <c r="L197" t="s">
        <v>22</v>
      </c>
      <c r="M197" t="s">
        <v>23</v>
      </c>
      <c r="N197" t="s">
        <v>11</v>
      </c>
      <c r="O197" t="s">
        <v>608</v>
      </c>
      <c r="P197">
        <v>378022</v>
      </c>
      <c r="Q197">
        <v>31059164901612</v>
      </c>
      <c r="R197" s="4">
        <v>7711</v>
      </c>
      <c r="S197" s="1">
        <v>45446.662499999999</v>
      </c>
      <c r="T197" t="s">
        <v>516</v>
      </c>
      <c r="U197" t="s">
        <v>523</v>
      </c>
      <c r="V197" s="2" t="s">
        <v>609</v>
      </c>
      <c r="W197" t="s">
        <v>14</v>
      </c>
      <c r="X197" t="s">
        <v>15</v>
      </c>
      <c r="Y197" t="str">
        <f t="shared" si="9"/>
        <v>Domestique</v>
      </c>
      <c r="Z197" s="5">
        <v>0.85</v>
      </c>
      <c r="AA197" s="5" t="s">
        <v>1268</v>
      </c>
      <c r="AB197" s="5" t="s">
        <v>1269</v>
      </c>
      <c r="AC197" s="5" t="s">
        <v>1270</v>
      </c>
      <c r="AD197">
        <f t="shared" si="10"/>
        <v>41</v>
      </c>
      <c r="AE197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198" spans="1:31" x14ac:dyDescent="0.35">
      <c r="A198" t="s">
        <v>6</v>
      </c>
      <c r="B198" t="s">
        <v>10</v>
      </c>
      <c r="C198" t="s">
        <v>16</v>
      </c>
      <c r="D198" t="s">
        <v>19</v>
      </c>
      <c r="E198" t="s">
        <v>17</v>
      </c>
      <c r="F198" t="s">
        <v>18</v>
      </c>
      <c r="G198" t="s">
        <v>11</v>
      </c>
      <c r="H198" s="4">
        <v>7512</v>
      </c>
      <c r="I198" t="s">
        <v>24</v>
      </c>
      <c r="J198" t="s">
        <v>37</v>
      </c>
      <c r="K198" t="s">
        <v>20</v>
      </c>
      <c r="L198" t="s">
        <v>22</v>
      </c>
      <c r="M198" t="s">
        <v>23</v>
      </c>
      <c r="N198" t="s">
        <v>11</v>
      </c>
      <c r="O198" t="s">
        <v>610</v>
      </c>
      <c r="P198">
        <v>378021</v>
      </c>
      <c r="Q198">
        <v>31059164901620</v>
      </c>
      <c r="R198" s="4">
        <v>7711</v>
      </c>
      <c r="S198" s="1">
        <v>45446.660416666666</v>
      </c>
      <c r="T198" t="s">
        <v>516</v>
      </c>
      <c r="U198" t="s">
        <v>523</v>
      </c>
      <c r="V198" s="2" t="s">
        <v>611</v>
      </c>
      <c r="W198" t="s">
        <v>14</v>
      </c>
      <c r="X198" t="s">
        <v>15</v>
      </c>
      <c r="Y198" t="str">
        <f t="shared" si="9"/>
        <v>Domestique</v>
      </c>
      <c r="Z198" s="5">
        <v>0.85</v>
      </c>
      <c r="AA198" s="5" t="s">
        <v>1268</v>
      </c>
      <c r="AB198" s="5" t="s">
        <v>1269</v>
      </c>
      <c r="AC198" s="5" t="s">
        <v>1270</v>
      </c>
      <c r="AD198">
        <f t="shared" si="10"/>
        <v>41</v>
      </c>
      <c r="AE198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199" spans="1:31" x14ac:dyDescent="0.35">
      <c r="A199" t="s">
        <v>6</v>
      </c>
      <c r="B199" t="s">
        <v>10</v>
      </c>
      <c r="C199" t="s">
        <v>16</v>
      </c>
      <c r="D199" t="s">
        <v>19</v>
      </c>
      <c r="E199" t="s">
        <v>17</v>
      </c>
      <c r="F199" t="s">
        <v>18</v>
      </c>
      <c r="G199" t="s">
        <v>11</v>
      </c>
      <c r="H199" s="4">
        <v>7512</v>
      </c>
      <c r="I199" t="s">
        <v>24</v>
      </c>
      <c r="J199" t="s">
        <v>37</v>
      </c>
      <c r="K199" t="s">
        <v>20</v>
      </c>
      <c r="L199" t="s">
        <v>22</v>
      </c>
      <c r="M199" t="s">
        <v>23</v>
      </c>
      <c r="N199" t="s">
        <v>11</v>
      </c>
      <c r="O199" t="s">
        <v>612</v>
      </c>
      <c r="P199">
        <v>377919</v>
      </c>
      <c r="Q199">
        <v>31059164901638</v>
      </c>
      <c r="R199" s="4">
        <v>7711</v>
      </c>
      <c r="S199" s="1">
        <v>45446.656944444447</v>
      </c>
      <c r="T199" t="s">
        <v>516</v>
      </c>
      <c r="U199" t="s">
        <v>523</v>
      </c>
      <c r="V199" s="2" t="s">
        <v>613</v>
      </c>
      <c r="W199" t="s">
        <v>14</v>
      </c>
      <c r="X199" t="s">
        <v>15</v>
      </c>
      <c r="Y199" t="str">
        <f t="shared" si="9"/>
        <v>Domestique</v>
      </c>
      <c r="Z199" s="5">
        <v>0.85</v>
      </c>
      <c r="AA199" s="5" t="s">
        <v>1268</v>
      </c>
      <c r="AB199" s="5" t="s">
        <v>1269</v>
      </c>
      <c r="AC199" s="5" t="s">
        <v>1270</v>
      </c>
      <c r="AD199">
        <f t="shared" si="10"/>
        <v>41</v>
      </c>
      <c r="AE199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200" spans="1:31" x14ac:dyDescent="0.35">
      <c r="A200" t="s">
        <v>6</v>
      </c>
      <c r="B200" t="s">
        <v>10</v>
      </c>
      <c r="C200" t="s">
        <v>16</v>
      </c>
      <c r="D200" t="s">
        <v>19</v>
      </c>
      <c r="E200" t="s">
        <v>17</v>
      </c>
      <c r="F200" t="s">
        <v>18</v>
      </c>
      <c r="G200" t="s">
        <v>11</v>
      </c>
      <c r="H200" s="4">
        <v>7512</v>
      </c>
      <c r="I200" t="s">
        <v>24</v>
      </c>
      <c r="J200" t="s">
        <v>37</v>
      </c>
      <c r="K200" t="s">
        <v>20</v>
      </c>
      <c r="L200" t="s">
        <v>22</v>
      </c>
      <c r="M200" t="s">
        <v>23</v>
      </c>
      <c r="N200" t="s">
        <v>11</v>
      </c>
      <c r="O200" t="s">
        <v>614</v>
      </c>
      <c r="P200">
        <v>377918</v>
      </c>
      <c r="Q200">
        <v>31059164901695</v>
      </c>
      <c r="R200" s="4">
        <v>7711</v>
      </c>
      <c r="S200" s="1">
        <v>45446.654166666667</v>
      </c>
      <c r="T200" t="s">
        <v>516</v>
      </c>
      <c r="U200" t="s">
        <v>523</v>
      </c>
      <c r="V200" s="2" t="s">
        <v>615</v>
      </c>
      <c r="W200" t="s">
        <v>14</v>
      </c>
      <c r="X200" t="s">
        <v>15</v>
      </c>
      <c r="Y200" t="str">
        <f t="shared" si="9"/>
        <v>Domestique</v>
      </c>
      <c r="Z200" s="5">
        <v>0.85</v>
      </c>
      <c r="AA200" s="5" t="s">
        <v>1268</v>
      </c>
      <c r="AB200" s="5" t="s">
        <v>1269</v>
      </c>
      <c r="AC200" s="5" t="s">
        <v>1270</v>
      </c>
      <c r="AD200">
        <f t="shared" si="10"/>
        <v>41</v>
      </c>
      <c r="AE200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201" spans="1:31" x14ac:dyDescent="0.35">
      <c r="A201" t="s">
        <v>6</v>
      </c>
      <c r="B201" t="s">
        <v>10</v>
      </c>
      <c r="C201" t="s">
        <v>16</v>
      </c>
      <c r="D201" t="s">
        <v>19</v>
      </c>
      <c r="E201" t="s">
        <v>17</v>
      </c>
      <c r="F201" t="s">
        <v>18</v>
      </c>
      <c r="G201" t="s">
        <v>11</v>
      </c>
      <c r="H201" s="4">
        <v>7512</v>
      </c>
      <c r="I201" t="s">
        <v>24</v>
      </c>
      <c r="J201" t="s">
        <v>37</v>
      </c>
      <c r="K201" t="s">
        <v>20</v>
      </c>
      <c r="L201" t="s">
        <v>22</v>
      </c>
      <c r="M201" t="s">
        <v>23</v>
      </c>
      <c r="N201" t="s">
        <v>11</v>
      </c>
      <c r="O201" t="s">
        <v>616</v>
      </c>
      <c r="P201">
        <v>377911</v>
      </c>
      <c r="Q201">
        <v>31059164901851</v>
      </c>
      <c r="R201" s="4">
        <v>7711</v>
      </c>
      <c r="S201" s="1">
        <v>45446.647222222222</v>
      </c>
      <c r="T201" t="s">
        <v>516</v>
      </c>
      <c r="U201" t="s">
        <v>158</v>
      </c>
      <c r="V201" s="2" t="s">
        <v>617</v>
      </c>
      <c r="W201" t="s">
        <v>14</v>
      </c>
      <c r="X201" t="s">
        <v>15</v>
      </c>
      <c r="Y201" t="str">
        <f t="shared" si="9"/>
        <v>Domestique</v>
      </c>
      <c r="Z201" s="5">
        <v>0.85</v>
      </c>
      <c r="AA201" s="5" t="s">
        <v>1268</v>
      </c>
      <c r="AB201" s="5" t="s">
        <v>1269</v>
      </c>
      <c r="AC201" s="5" t="s">
        <v>1270</v>
      </c>
      <c r="AD201">
        <f t="shared" si="10"/>
        <v>41</v>
      </c>
      <c r="AE201" t="str">
        <f t="shared" si="11"/>
        <v>En face-Ã -faceSociÃ©tÃ© ou assimilÃ©eBÃ©nÃ©ficiaire non PPE&lt; 12 moisComplet Ã  jourFrance [FR]7512Aucune occurence (12 mois glissants)VADCB/Visa MastercardUniquee-paiement avec 3D SecureFrance [FR]</v>
      </c>
    </row>
    <row r="202" spans="1:31" x14ac:dyDescent="0.35">
      <c r="A202" t="s">
        <v>6</v>
      </c>
      <c r="B202" t="s">
        <v>10</v>
      </c>
      <c r="C202" t="s">
        <v>16</v>
      </c>
      <c r="D202" t="s">
        <v>19</v>
      </c>
      <c r="E202" t="s">
        <v>17</v>
      </c>
      <c r="F202" t="s">
        <v>18</v>
      </c>
      <c r="G202" t="s">
        <v>11</v>
      </c>
      <c r="H202" s="4">
        <v>7512</v>
      </c>
      <c r="I202" t="s">
        <v>24</v>
      </c>
      <c r="J202" t="s">
        <v>21</v>
      </c>
      <c r="K202" t="s">
        <v>20</v>
      </c>
      <c r="L202" t="s">
        <v>22</v>
      </c>
      <c r="M202" t="s">
        <v>23</v>
      </c>
      <c r="N202" t="s">
        <v>11</v>
      </c>
      <c r="O202" t="s">
        <v>618</v>
      </c>
      <c r="P202">
        <v>377908</v>
      </c>
      <c r="Q202">
        <v>31059164901372</v>
      </c>
      <c r="R202" s="4">
        <v>7711</v>
      </c>
      <c r="S202" s="1">
        <v>45446.645138888889</v>
      </c>
      <c r="T202" t="s">
        <v>516</v>
      </c>
      <c r="U202" t="s">
        <v>158</v>
      </c>
      <c r="V202" s="2" t="s">
        <v>619</v>
      </c>
      <c r="W202" t="s">
        <v>14</v>
      </c>
      <c r="X202" t="s">
        <v>15</v>
      </c>
      <c r="Y202" t="str">
        <f t="shared" si="9"/>
        <v>Domestique</v>
      </c>
      <c r="Z202" s="5">
        <v>0.85</v>
      </c>
      <c r="AA202" s="5" t="s">
        <v>1268</v>
      </c>
      <c r="AB202" s="5" t="s">
        <v>1269</v>
      </c>
      <c r="AC202" s="5" t="s">
        <v>1270</v>
      </c>
      <c r="AD202">
        <f t="shared" si="10"/>
        <v>109</v>
      </c>
      <c r="AE20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3" spans="1:31" x14ac:dyDescent="0.35">
      <c r="A203" t="s">
        <v>6</v>
      </c>
      <c r="B203" t="s">
        <v>10</v>
      </c>
      <c r="C203" t="s">
        <v>16</v>
      </c>
      <c r="D203" t="s">
        <v>19</v>
      </c>
      <c r="E203" t="s">
        <v>17</v>
      </c>
      <c r="F203" t="s">
        <v>18</v>
      </c>
      <c r="G203" t="s">
        <v>11</v>
      </c>
      <c r="H203" s="4">
        <v>7512</v>
      </c>
      <c r="I203" t="s">
        <v>24</v>
      </c>
      <c r="J203" t="s">
        <v>21</v>
      </c>
      <c r="K203" t="s">
        <v>20</v>
      </c>
      <c r="L203" t="s">
        <v>22</v>
      </c>
      <c r="M203" t="s">
        <v>23</v>
      </c>
      <c r="N203" t="s">
        <v>11</v>
      </c>
      <c r="O203" t="s">
        <v>620</v>
      </c>
      <c r="P203">
        <v>377880</v>
      </c>
      <c r="Q203">
        <v>31059164901240</v>
      </c>
      <c r="R203" s="4">
        <v>7711</v>
      </c>
      <c r="S203" s="1">
        <v>45446.627083333333</v>
      </c>
      <c r="T203" t="s">
        <v>516</v>
      </c>
      <c r="U203" t="s">
        <v>158</v>
      </c>
      <c r="V203" s="2" t="s">
        <v>621</v>
      </c>
      <c r="W203" t="s">
        <v>14</v>
      </c>
      <c r="X203" t="s">
        <v>15</v>
      </c>
      <c r="Y203" t="str">
        <f t="shared" si="9"/>
        <v>Domestique</v>
      </c>
      <c r="Z203" s="5">
        <v>0.85</v>
      </c>
      <c r="AA203" s="5" t="s">
        <v>1268</v>
      </c>
      <c r="AB203" s="5" t="s">
        <v>1269</v>
      </c>
      <c r="AC203" s="5" t="s">
        <v>1270</v>
      </c>
      <c r="AD203">
        <f t="shared" si="10"/>
        <v>109</v>
      </c>
      <c r="AE20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4" spans="1:31" x14ac:dyDescent="0.35">
      <c r="A204" t="s">
        <v>6</v>
      </c>
      <c r="B204" t="s">
        <v>10</v>
      </c>
      <c r="C204" t="s">
        <v>16</v>
      </c>
      <c r="D204" t="s">
        <v>19</v>
      </c>
      <c r="E204" t="s">
        <v>17</v>
      </c>
      <c r="F204" t="s">
        <v>18</v>
      </c>
      <c r="G204" t="s">
        <v>11</v>
      </c>
      <c r="H204" s="4">
        <v>7512</v>
      </c>
      <c r="I204" t="s">
        <v>24</v>
      </c>
      <c r="J204" t="s">
        <v>21</v>
      </c>
      <c r="K204" t="s">
        <v>20</v>
      </c>
      <c r="L204" t="s">
        <v>22</v>
      </c>
      <c r="M204" t="s">
        <v>23</v>
      </c>
      <c r="N204" t="s">
        <v>11</v>
      </c>
      <c r="O204" t="s">
        <v>622</v>
      </c>
      <c r="P204">
        <v>377875</v>
      </c>
      <c r="Q204">
        <v>31059164901091</v>
      </c>
      <c r="R204" s="4">
        <v>7711</v>
      </c>
      <c r="S204" s="1">
        <v>45446.625</v>
      </c>
      <c r="T204" t="s">
        <v>516</v>
      </c>
      <c r="U204" t="s">
        <v>158</v>
      </c>
      <c r="V204" s="2" t="s">
        <v>623</v>
      </c>
      <c r="W204" t="s">
        <v>14</v>
      </c>
      <c r="X204" t="s">
        <v>15</v>
      </c>
      <c r="Y204" t="str">
        <f t="shared" si="9"/>
        <v>Domestique</v>
      </c>
      <c r="Z204" s="5">
        <v>0.85</v>
      </c>
      <c r="AA204" s="5" t="s">
        <v>1268</v>
      </c>
      <c r="AB204" s="5" t="s">
        <v>1269</v>
      </c>
      <c r="AC204" s="5" t="s">
        <v>1270</v>
      </c>
      <c r="AD204">
        <f t="shared" si="10"/>
        <v>109</v>
      </c>
      <c r="AE20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5" spans="1:31" x14ac:dyDescent="0.35">
      <c r="A205" t="s">
        <v>6</v>
      </c>
      <c r="B205" t="s">
        <v>10</v>
      </c>
      <c r="C205" t="s">
        <v>16</v>
      </c>
      <c r="D205" t="s">
        <v>19</v>
      </c>
      <c r="E205" t="s">
        <v>17</v>
      </c>
      <c r="F205" t="s">
        <v>18</v>
      </c>
      <c r="G205" t="s">
        <v>11</v>
      </c>
      <c r="H205" s="4">
        <v>7512</v>
      </c>
      <c r="I205" t="s">
        <v>24</v>
      </c>
      <c r="J205" t="s">
        <v>21</v>
      </c>
      <c r="K205" t="s">
        <v>20</v>
      </c>
      <c r="L205" t="s">
        <v>22</v>
      </c>
      <c r="M205" t="s">
        <v>23</v>
      </c>
      <c r="N205" t="s">
        <v>11</v>
      </c>
      <c r="O205" t="s">
        <v>624</v>
      </c>
      <c r="P205">
        <v>377874</v>
      </c>
      <c r="Q205">
        <v>31059164901067</v>
      </c>
      <c r="R205" s="4">
        <v>7711</v>
      </c>
      <c r="S205" s="1">
        <v>45446.62222222222</v>
      </c>
      <c r="T205" t="s">
        <v>516</v>
      </c>
      <c r="U205" t="s">
        <v>158</v>
      </c>
      <c r="V205" s="2" t="s">
        <v>625</v>
      </c>
      <c r="W205" t="s">
        <v>14</v>
      </c>
      <c r="X205" t="s">
        <v>15</v>
      </c>
      <c r="Y205" t="str">
        <f t="shared" si="9"/>
        <v>Domestique</v>
      </c>
      <c r="Z205" s="5">
        <v>0.85</v>
      </c>
      <c r="AA205" s="5" t="s">
        <v>1268</v>
      </c>
      <c r="AB205" s="5" t="s">
        <v>1269</v>
      </c>
      <c r="AC205" s="5" t="s">
        <v>1270</v>
      </c>
      <c r="AD205">
        <f t="shared" si="10"/>
        <v>109</v>
      </c>
      <c r="AE205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6" spans="1:31" x14ac:dyDescent="0.35">
      <c r="A206" t="s">
        <v>6</v>
      </c>
      <c r="B206" t="s">
        <v>10</v>
      </c>
      <c r="C206" t="s">
        <v>16</v>
      </c>
      <c r="D206" t="s">
        <v>19</v>
      </c>
      <c r="E206" t="s">
        <v>17</v>
      </c>
      <c r="F206" t="s">
        <v>18</v>
      </c>
      <c r="G206" t="s">
        <v>11</v>
      </c>
      <c r="H206" s="4">
        <v>7512</v>
      </c>
      <c r="I206" t="s">
        <v>24</v>
      </c>
      <c r="J206" t="s">
        <v>21</v>
      </c>
      <c r="K206" t="s">
        <v>20</v>
      </c>
      <c r="L206" t="s">
        <v>22</v>
      </c>
      <c r="M206" t="s">
        <v>23</v>
      </c>
      <c r="N206" t="s">
        <v>11</v>
      </c>
      <c r="O206" t="s">
        <v>626</v>
      </c>
      <c r="P206">
        <v>377871</v>
      </c>
      <c r="Q206">
        <v>31059164901364</v>
      </c>
      <c r="R206" s="4">
        <v>7711</v>
      </c>
      <c r="S206" s="1">
        <v>45446.616666666669</v>
      </c>
      <c r="T206" t="s">
        <v>516</v>
      </c>
      <c r="U206" t="s">
        <v>158</v>
      </c>
      <c r="V206" s="2" t="s">
        <v>627</v>
      </c>
      <c r="W206" t="s">
        <v>14</v>
      </c>
      <c r="X206" t="s">
        <v>15</v>
      </c>
      <c r="Y206" t="str">
        <f t="shared" si="9"/>
        <v>Domestique</v>
      </c>
      <c r="Z206" s="5">
        <v>0.85</v>
      </c>
      <c r="AA206" s="5" t="s">
        <v>1268</v>
      </c>
      <c r="AB206" s="5" t="s">
        <v>1269</v>
      </c>
      <c r="AC206" s="5" t="s">
        <v>1270</v>
      </c>
      <c r="AD206">
        <f t="shared" si="10"/>
        <v>109</v>
      </c>
      <c r="AE20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7" spans="1:31" x14ac:dyDescent="0.35">
      <c r="A207" t="s">
        <v>6</v>
      </c>
      <c r="B207" t="s">
        <v>10</v>
      </c>
      <c r="C207" t="s">
        <v>16</v>
      </c>
      <c r="D207" t="s">
        <v>19</v>
      </c>
      <c r="E207" t="s">
        <v>17</v>
      </c>
      <c r="F207" t="s">
        <v>18</v>
      </c>
      <c r="G207" t="s">
        <v>11</v>
      </c>
      <c r="H207" s="4">
        <v>7512</v>
      </c>
      <c r="I207" t="s">
        <v>24</v>
      </c>
      <c r="J207" t="s">
        <v>21</v>
      </c>
      <c r="K207" t="s">
        <v>20</v>
      </c>
      <c r="L207" t="s">
        <v>22</v>
      </c>
      <c r="M207" t="s">
        <v>23</v>
      </c>
      <c r="N207" t="s">
        <v>11</v>
      </c>
      <c r="O207" t="s">
        <v>628</v>
      </c>
      <c r="P207">
        <v>377870</v>
      </c>
      <c r="Q207">
        <v>31059164901182</v>
      </c>
      <c r="R207" s="4">
        <v>7711</v>
      </c>
      <c r="S207" s="1">
        <v>45446.613888888889</v>
      </c>
      <c r="T207" t="s">
        <v>516</v>
      </c>
      <c r="U207" t="s">
        <v>158</v>
      </c>
      <c r="V207" s="2" t="s">
        <v>629</v>
      </c>
      <c r="W207" t="s">
        <v>14</v>
      </c>
      <c r="X207" t="s">
        <v>15</v>
      </c>
      <c r="Y207" t="str">
        <f t="shared" si="9"/>
        <v>Domestique</v>
      </c>
      <c r="Z207" s="5">
        <v>0.85</v>
      </c>
      <c r="AA207" s="5" t="s">
        <v>1268</v>
      </c>
      <c r="AB207" s="5" t="s">
        <v>1269</v>
      </c>
      <c r="AC207" s="5" t="s">
        <v>1270</v>
      </c>
      <c r="AD207">
        <f t="shared" si="10"/>
        <v>109</v>
      </c>
      <c r="AE207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8" spans="1:31" x14ac:dyDescent="0.35">
      <c r="A208" t="s">
        <v>6</v>
      </c>
      <c r="B208" t="s">
        <v>10</v>
      </c>
      <c r="C208" t="s">
        <v>16</v>
      </c>
      <c r="D208" t="s">
        <v>19</v>
      </c>
      <c r="E208" t="s">
        <v>17</v>
      </c>
      <c r="F208" t="s">
        <v>18</v>
      </c>
      <c r="G208" t="s">
        <v>11</v>
      </c>
      <c r="H208" s="4">
        <v>7512</v>
      </c>
      <c r="I208" t="s">
        <v>24</v>
      </c>
      <c r="J208" t="s">
        <v>21</v>
      </c>
      <c r="K208" t="s">
        <v>20</v>
      </c>
      <c r="L208" t="s">
        <v>22</v>
      </c>
      <c r="M208" t="s">
        <v>23</v>
      </c>
      <c r="N208" t="s">
        <v>11</v>
      </c>
      <c r="O208" t="s">
        <v>630</v>
      </c>
      <c r="P208">
        <v>377868</v>
      </c>
      <c r="Q208">
        <v>31059164900259</v>
      </c>
      <c r="R208" s="4">
        <v>7711</v>
      </c>
      <c r="S208" s="1">
        <v>45446.611805555556</v>
      </c>
      <c r="T208" t="s">
        <v>516</v>
      </c>
      <c r="U208" t="s">
        <v>158</v>
      </c>
      <c r="V208" s="2" t="s">
        <v>631</v>
      </c>
      <c r="W208" t="s">
        <v>14</v>
      </c>
      <c r="X208" t="s">
        <v>15</v>
      </c>
      <c r="Y208" t="str">
        <f t="shared" si="9"/>
        <v>Domestique</v>
      </c>
      <c r="Z208" s="5">
        <v>0.85</v>
      </c>
      <c r="AA208" s="5" t="s">
        <v>1268</v>
      </c>
      <c r="AB208" s="5" t="s">
        <v>1269</v>
      </c>
      <c r="AC208" s="5" t="s">
        <v>1270</v>
      </c>
      <c r="AD208">
        <f t="shared" si="10"/>
        <v>109</v>
      </c>
      <c r="AE20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9" spans="1:31" x14ac:dyDescent="0.35">
      <c r="A209" t="s">
        <v>6</v>
      </c>
      <c r="B209" t="s">
        <v>10</v>
      </c>
      <c r="C209" t="s">
        <v>16</v>
      </c>
      <c r="D209" t="s">
        <v>19</v>
      </c>
      <c r="E209" t="s">
        <v>17</v>
      </c>
      <c r="F209" t="s">
        <v>18</v>
      </c>
      <c r="G209" t="s">
        <v>11</v>
      </c>
      <c r="H209" s="4">
        <v>7512</v>
      </c>
      <c r="I209" t="s">
        <v>24</v>
      </c>
      <c r="J209" t="s">
        <v>21</v>
      </c>
      <c r="K209" t="s">
        <v>20</v>
      </c>
      <c r="L209" t="s">
        <v>22</v>
      </c>
      <c r="M209" t="s">
        <v>23</v>
      </c>
      <c r="N209" t="s">
        <v>11</v>
      </c>
      <c r="O209" t="s">
        <v>632</v>
      </c>
      <c r="P209">
        <v>377863</v>
      </c>
      <c r="Q209">
        <v>31059164901018</v>
      </c>
      <c r="R209" s="4">
        <v>7711</v>
      </c>
      <c r="S209" s="1">
        <v>45446.604166666664</v>
      </c>
      <c r="T209" t="s">
        <v>516</v>
      </c>
      <c r="U209" t="s">
        <v>158</v>
      </c>
      <c r="V209" s="2" t="s">
        <v>633</v>
      </c>
      <c r="W209" t="s">
        <v>14</v>
      </c>
      <c r="X209" t="s">
        <v>15</v>
      </c>
      <c r="Y209" t="str">
        <f t="shared" si="9"/>
        <v>Domestique</v>
      </c>
      <c r="Z209" s="5">
        <v>0.85</v>
      </c>
      <c r="AA209" s="5" t="s">
        <v>1268</v>
      </c>
      <c r="AB209" s="5" t="s">
        <v>1269</v>
      </c>
      <c r="AC209" s="5" t="s">
        <v>1270</v>
      </c>
      <c r="AD209">
        <f t="shared" si="10"/>
        <v>109</v>
      </c>
      <c r="AE209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0" spans="1:31" x14ac:dyDescent="0.35">
      <c r="A210" t="s">
        <v>6</v>
      </c>
      <c r="B210" t="s">
        <v>10</v>
      </c>
      <c r="C210" t="s">
        <v>16</v>
      </c>
      <c r="D210" t="s">
        <v>19</v>
      </c>
      <c r="E210" t="s">
        <v>17</v>
      </c>
      <c r="F210" t="s">
        <v>18</v>
      </c>
      <c r="G210" t="s">
        <v>11</v>
      </c>
      <c r="H210" s="4">
        <v>7512</v>
      </c>
      <c r="I210" t="s">
        <v>24</v>
      </c>
      <c r="J210" t="s">
        <v>21</v>
      </c>
      <c r="K210" t="s">
        <v>20</v>
      </c>
      <c r="L210" t="s">
        <v>22</v>
      </c>
      <c r="M210" t="s">
        <v>23</v>
      </c>
      <c r="N210" t="s">
        <v>11</v>
      </c>
      <c r="O210" t="s">
        <v>634</v>
      </c>
      <c r="P210">
        <v>377860</v>
      </c>
      <c r="Q210">
        <v>31059164902388</v>
      </c>
      <c r="R210" s="4">
        <v>7711</v>
      </c>
      <c r="S210" s="1">
        <v>45446.597916666666</v>
      </c>
      <c r="T210" t="s">
        <v>516</v>
      </c>
      <c r="U210" t="s">
        <v>158</v>
      </c>
      <c r="V210" s="2" t="s">
        <v>635</v>
      </c>
      <c r="W210" t="s">
        <v>14</v>
      </c>
      <c r="X210" t="s">
        <v>15</v>
      </c>
      <c r="Y210" t="str">
        <f t="shared" si="9"/>
        <v>Domestique</v>
      </c>
      <c r="Z210" s="5">
        <v>0.85</v>
      </c>
      <c r="AA210" s="5" t="s">
        <v>1268</v>
      </c>
      <c r="AB210" s="5" t="s">
        <v>1269</v>
      </c>
      <c r="AC210" s="5" t="s">
        <v>1270</v>
      </c>
      <c r="AD210">
        <f t="shared" si="10"/>
        <v>109</v>
      </c>
      <c r="AE210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1" spans="1:31" x14ac:dyDescent="0.35">
      <c r="A211" t="s">
        <v>6</v>
      </c>
      <c r="B211" t="s">
        <v>10</v>
      </c>
      <c r="C211" t="s">
        <v>16</v>
      </c>
      <c r="D211" t="s">
        <v>19</v>
      </c>
      <c r="E211" t="s">
        <v>17</v>
      </c>
      <c r="F211" t="s">
        <v>18</v>
      </c>
      <c r="G211" t="s">
        <v>11</v>
      </c>
      <c r="H211" s="4">
        <v>7512</v>
      </c>
      <c r="I211" t="s">
        <v>24</v>
      </c>
      <c r="J211" t="s">
        <v>21</v>
      </c>
      <c r="K211" t="s">
        <v>20</v>
      </c>
      <c r="L211" t="s">
        <v>22</v>
      </c>
      <c r="M211" t="s">
        <v>23</v>
      </c>
      <c r="N211" t="s">
        <v>11</v>
      </c>
      <c r="O211" t="s">
        <v>636</v>
      </c>
      <c r="P211">
        <v>377859</v>
      </c>
      <c r="Q211">
        <v>31059164902370</v>
      </c>
      <c r="R211" s="4">
        <v>7711</v>
      </c>
      <c r="S211" s="1">
        <v>45446.595833333333</v>
      </c>
      <c r="T211" t="s">
        <v>516</v>
      </c>
      <c r="U211" t="s">
        <v>158</v>
      </c>
      <c r="V211" s="2" t="s">
        <v>637</v>
      </c>
      <c r="W211" t="s">
        <v>14</v>
      </c>
      <c r="X211" t="s">
        <v>15</v>
      </c>
      <c r="Y211" t="str">
        <f t="shared" si="9"/>
        <v>Domestique</v>
      </c>
      <c r="Z211" s="5">
        <v>0.85</v>
      </c>
      <c r="AA211" s="5" t="s">
        <v>1268</v>
      </c>
      <c r="AB211" s="5" t="s">
        <v>1269</v>
      </c>
      <c r="AC211" s="5" t="s">
        <v>1270</v>
      </c>
      <c r="AD211">
        <f t="shared" si="10"/>
        <v>109</v>
      </c>
      <c r="AE211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2" spans="1:31" x14ac:dyDescent="0.35">
      <c r="A212" t="s">
        <v>6</v>
      </c>
      <c r="B212" t="s">
        <v>10</v>
      </c>
      <c r="C212" t="s">
        <v>16</v>
      </c>
      <c r="D212" t="s">
        <v>19</v>
      </c>
      <c r="E212" t="s">
        <v>17</v>
      </c>
      <c r="F212" t="s">
        <v>18</v>
      </c>
      <c r="G212" t="s">
        <v>11</v>
      </c>
      <c r="H212" s="4">
        <v>5712</v>
      </c>
      <c r="I212" t="s">
        <v>24</v>
      </c>
      <c r="J212" t="s">
        <v>37</v>
      </c>
      <c r="K212" t="s">
        <v>20</v>
      </c>
      <c r="L212" t="s">
        <v>22</v>
      </c>
      <c r="M212" t="s">
        <v>23</v>
      </c>
      <c r="N212" t="s">
        <v>11</v>
      </c>
      <c r="O212" t="s">
        <v>638</v>
      </c>
      <c r="P212">
        <v>377962</v>
      </c>
      <c r="Q212">
        <v>83124239100017</v>
      </c>
      <c r="R212" s="4" t="s">
        <v>52</v>
      </c>
      <c r="S212" s="1">
        <v>45446.592361111114</v>
      </c>
      <c r="T212" t="s">
        <v>639</v>
      </c>
      <c r="U212" t="s">
        <v>12</v>
      </c>
      <c r="V212" s="54" t="s">
        <v>640</v>
      </c>
      <c r="W212" t="s">
        <v>14</v>
      </c>
      <c r="X212" t="s">
        <v>15</v>
      </c>
      <c r="Y212" t="str">
        <f t="shared" si="9"/>
        <v>Domestique</v>
      </c>
      <c r="Z212" s="5">
        <v>0.85</v>
      </c>
      <c r="AA212" s="5" t="s">
        <v>1268</v>
      </c>
      <c r="AB212" s="5" t="s">
        <v>1269</v>
      </c>
      <c r="AC212" s="5" t="s">
        <v>1270</v>
      </c>
      <c r="AD212">
        <f t="shared" si="10"/>
        <v>36</v>
      </c>
      <c r="AE212" t="str">
        <f t="shared" si="11"/>
        <v>En face-Ã -faceSociÃ©tÃ© ou assimilÃ©eBÃ©nÃ©ficiaire non PPE&lt; 12 moisComplet Ã  jourFrance [FR]5712Aucune occurence (12 mois glissants)VADCB/Visa MastercardUniquee-paiement avec 3D SecureFrance [FR]</v>
      </c>
    </row>
    <row r="213" spans="1:31" x14ac:dyDescent="0.35">
      <c r="A213" t="s">
        <v>6</v>
      </c>
      <c r="B213" t="s">
        <v>10</v>
      </c>
      <c r="C213" t="s">
        <v>16</v>
      </c>
      <c r="D213" t="s">
        <v>19</v>
      </c>
      <c r="E213" t="s">
        <v>17</v>
      </c>
      <c r="F213" t="s">
        <v>18</v>
      </c>
      <c r="G213" t="s">
        <v>11</v>
      </c>
      <c r="H213" s="4">
        <v>7512</v>
      </c>
      <c r="I213" t="s">
        <v>24</v>
      </c>
      <c r="J213" t="s">
        <v>21</v>
      </c>
      <c r="K213" t="s">
        <v>20</v>
      </c>
      <c r="L213" t="s">
        <v>22</v>
      </c>
      <c r="M213" t="s">
        <v>23</v>
      </c>
      <c r="N213" t="s">
        <v>11</v>
      </c>
      <c r="O213" t="s">
        <v>641</v>
      </c>
      <c r="P213">
        <v>377858</v>
      </c>
      <c r="Q213">
        <v>31059164901752</v>
      </c>
      <c r="R213" s="4">
        <v>7711</v>
      </c>
      <c r="S213" s="1">
        <v>45446.592361111114</v>
      </c>
      <c r="T213" t="s">
        <v>516</v>
      </c>
      <c r="U213" t="s">
        <v>158</v>
      </c>
      <c r="V213" s="2" t="s">
        <v>642</v>
      </c>
      <c r="W213" t="s">
        <v>14</v>
      </c>
      <c r="X213" t="s">
        <v>15</v>
      </c>
      <c r="Y213" t="str">
        <f t="shared" si="9"/>
        <v>Domestique</v>
      </c>
      <c r="Z213" s="5">
        <v>0.85</v>
      </c>
      <c r="AA213" s="5" t="s">
        <v>1268</v>
      </c>
      <c r="AB213" s="5" t="s">
        <v>1269</v>
      </c>
      <c r="AC213" s="5" t="s">
        <v>1270</v>
      </c>
      <c r="AD213">
        <f t="shared" si="10"/>
        <v>109</v>
      </c>
      <c r="AE21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4" spans="1:31" x14ac:dyDescent="0.35">
      <c r="A214" t="s">
        <v>6</v>
      </c>
      <c r="B214" t="s">
        <v>10</v>
      </c>
      <c r="C214" t="s">
        <v>16</v>
      </c>
      <c r="D214" t="s">
        <v>19</v>
      </c>
      <c r="E214" t="s">
        <v>17</v>
      </c>
      <c r="F214" t="s">
        <v>18</v>
      </c>
      <c r="G214" t="s">
        <v>11</v>
      </c>
      <c r="H214" s="4">
        <v>7512</v>
      </c>
      <c r="I214" t="s">
        <v>24</v>
      </c>
      <c r="J214" t="s">
        <v>21</v>
      </c>
      <c r="K214" t="s">
        <v>20</v>
      </c>
      <c r="L214" t="s">
        <v>22</v>
      </c>
      <c r="M214" t="s">
        <v>23</v>
      </c>
      <c r="N214" t="s">
        <v>11</v>
      </c>
      <c r="O214" t="s">
        <v>643</v>
      </c>
      <c r="P214">
        <v>377857</v>
      </c>
      <c r="Q214">
        <v>31059164901547</v>
      </c>
      <c r="R214" s="4">
        <v>7711</v>
      </c>
      <c r="S214" s="1">
        <v>45446.589583333334</v>
      </c>
      <c r="T214" t="s">
        <v>516</v>
      </c>
      <c r="U214" t="s">
        <v>158</v>
      </c>
      <c r="V214" s="2" t="s">
        <v>644</v>
      </c>
      <c r="W214" t="s">
        <v>14</v>
      </c>
      <c r="X214" t="s">
        <v>15</v>
      </c>
      <c r="Y214" t="str">
        <f t="shared" si="9"/>
        <v>Domestique</v>
      </c>
      <c r="Z214" s="5">
        <v>0.85</v>
      </c>
      <c r="AA214" s="5" t="s">
        <v>1268</v>
      </c>
      <c r="AB214" s="5" t="s">
        <v>1269</v>
      </c>
      <c r="AC214" s="5" t="s">
        <v>1270</v>
      </c>
      <c r="AD214">
        <f t="shared" si="10"/>
        <v>109</v>
      </c>
      <c r="AE21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5" spans="1:31" x14ac:dyDescent="0.35">
      <c r="A215" t="s">
        <v>6</v>
      </c>
      <c r="B215" t="s">
        <v>10</v>
      </c>
      <c r="C215" t="s">
        <v>16</v>
      </c>
      <c r="D215" t="s">
        <v>19</v>
      </c>
      <c r="E215" t="s">
        <v>17</v>
      </c>
      <c r="F215" t="s">
        <v>18</v>
      </c>
      <c r="G215" t="s">
        <v>11</v>
      </c>
      <c r="H215" s="4">
        <v>5712</v>
      </c>
      <c r="I215" t="s">
        <v>24</v>
      </c>
      <c r="J215" t="s">
        <v>37</v>
      </c>
      <c r="K215" t="s">
        <v>20</v>
      </c>
      <c r="L215" t="s">
        <v>22</v>
      </c>
      <c r="M215" t="s">
        <v>23</v>
      </c>
      <c r="N215" t="s">
        <v>11</v>
      </c>
      <c r="O215" t="s">
        <v>645</v>
      </c>
      <c r="P215">
        <v>377406</v>
      </c>
      <c r="Q215">
        <v>89913202100028</v>
      </c>
      <c r="S215" s="1">
        <v>45443.719444444447</v>
      </c>
      <c r="T215" t="s">
        <v>646</v>
      </c>
      <c r="U215" t="s">
        <v>79</v>
      </c>
      <c r="V215" s="54" t="s">
        <v>647</v>
      </c>
      <c r="W215" t="s">
        <v>14</v>
      </c>
      <c r="X215" t="s">
        <v>15</v>
      </c>
      <c r="Y215" t="str">
        <f t="shared" si="9"/>
        <v>Domestique</v>
      </c>
      <c r="Z215" s="5">
        <v>0.85</v>
      </c>
      <c r="AA215" s="5" t="s">
        <v>1268</v>
      </c>
      <c r="AB215" s="5" t="s">
        <v>1269</v>
      </c>
      <c r="AC215" s="5" t="s">
        <v>1270</v>
      </c>
      <c r="AD215">
        <f t="shared" si="10"/>
        <v>36</v>
      </c>
      <c r="AE215" t="str">
        <f t="shared" si="11"/>
        <v>En face-Ã -faceSociÃ©tÃ© ou assimilÃ©eBÃ©nÃ©ficiaire non PPE&lt; 12 moisComplet Ã  jourFrance [FR]5712Aucune occurence (12 mois glissants)VADCB/Visa MastercardUniquee-paiement avec 3D SecureFrance [FR]</v>
      </c>
    </row>
    <row r="216" spans="1:31" x14ac:dyDescent="0.35">
      <c r="A216" t="s">
        <v>6</v>
      </c>
      <c r="B216" t="s">
        <v>10</v>
      </c>
      <c r="C216" t="s">
        <v>16</v>
      </c>
      <c r="D216" t="s">
        <v>19</v>
      </c>
      <c r="E216" t="s">
        <v>17</v>
      </c>
      <c r="F216" t="s">
        <v>18</v>
      </c>
      <c r="G216" t="s">
        <v>11</v>
      </c>
      <c r="H216" s="4">
        <v>7512</v>
      </c>
      <c r="I216" t="s">
        <v>24</v>
      </c>
      <c r="J216" t="s">
        <v>21</v>
      </c>
      <c r="K216" t="s">
        <v>20</v>
      </c>
      <c r="L216" t="s">
        <v>22</v>
      </c>
      <c r="M216" t="s">
        <v>23</v>
      </c>
      <c r="N216" t="s">
        <v>11</v>
      </c>
      <c r="O216" t="s">
        <v>648</v>
      </c>
      <c r="P216">
        <v>377398</v>
      </c>
      <c r="Q216">
        <v>31059164901539</v>
      </c>
      <c r="R216" s="4">
        <v>7711</v>
      </c>
      <c r="S216" s="1">
        <v>45443.700694444444</v>
      </c>
      <c r="T216" t="s">
        <v>516</v>
      </c>
      <c r="U216" t="s">
        <v>158</v>
      </c>
      <c r="V216" s="2" t="s">
        <v>649</v>
      </c>
      <c r="W216" t="s">
        <v>14</v>
      </c>
      <c r="X216" t="s">
        <v>15</v>
      </c>
      <c r="Y216" t="str">
        <f t="shared" si="9"/>
        <v>Domestique</v>
      </c>
      <c r="Z216" s="5">
        <v>0.85</v>
      </c>
      <c r="AA216" s="5" t="s">
        <v>1268</v>
      </c>
      <c r="AB216" s="5" t="s">
        <v>1269</v>
      </c>
      <c r="AC216" s="5" t="s">
        <v>1270</v>
      </c>
      <c r="AD216">
        <f t="shared" si="10"/>
        <v>109</v>
      </c>
      <c r="AE21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7" spans="1:31" x14ac:dyDescent="0.35">
      <c r="A217" t="s">
        <v>6</v>
      </c>
      <c r="B217" t="s">
        <v>10</v>
      </c>
      <c r="C217" t="s">
        <v>16</v>
      </c>
      <c r="D217" t="s">
        <v>19</v>
      </c>
      <c r="E217" t="s">
        <v>17</v>
      </c>
      <c r="F217" t="s">
        <v>18</v>
      </c>
      <c r="G217" t="s">
        <v>11</v>
      </c>
      <c r="H217" s="4">
        <v>5712</v>
      </c>
      <c r="I217" t="s">
        <v>24</v>
      </c>
      <c r="J217" t="s">
        <v>37</v>
      </c>
      <c r="K217" t="s">
        <v>20</v>
      </c>
      <c r="L217" t="s">
        <v>22</v>
      </c>
      <c r="M217" t="s">
        <v>23</v>
      </c>
      <c r="N217" t="s">
        <v>11</v>
      </c>
      <c r="O217" t="s">
        <v>650</v>
      </c>
      <c r="P217">
        <v>377396</v>
      </c>
      <c r="Q217">
        <v>82441908900019</v>
      </c>
      <c r="R217" s="4" t="s">
        <v>52</v>
      </c>
      <c r="S217" s="1">
        <v>45443.696527777778</v>
      </c>
      <c r="T217" t="s">
        <v>651</v>
      </c>
      <c r="U217" t="s">
        <v>12</v>
      </c>
      <c r="V217" s="54" t="s">
        <v>652</v>
      </c>
      <c r="W217" t="s">
        <v>14</v>
      </c>
      <c r="X217" t="s">
        <v>15</v>
      </c>
      <c r="Y217" t="str">
        <f t="shared" si="9"/>
        <v>Domestique</v>
      </c>
      <c r="Z217" s="5">
        <v>0.85</v>
      </c>
      <c r="AA217" s="5" t="s">
        <v>1268</v>
      </c>
      <c r="AB217" s="5" t="s">
        <v>1269</v>
      </c>
      <c r="AC217" s="5" t="s">
        <v>1270</v>
      </c>
      <c r="AD217">
        <f t="shared" si="10"/>
        <v>36</v>
      </c>
      <c r="AE217" t="str">
        <f t="shared" si="11"/>
        <v>En face-Ã -faceSociÃ©tÃ© ou assimilÃ©eBÃ©nÃ©ficiaire non PPE&lt; 12 moisComplet Ã  jourFrance [FR]5712Aucune occurence (12 mois glissants)VADCB/Visa MastercardUniquee-paiement avec 3D SecureFrance [FR]</v>
      </c>
    </row>
    <row r="218" spans="1:31" x14ac:dyDescent="0.35">
      <c r="A218" t="s">
        <v>6</v>
      </c>
      <c r="B218" t="s">
        <v>10</v>
      </c>
      <c r="C218" t="s">
        <v>16</v>
      </c>
      <c r="D218" t="s">
        <v>19</v>
      </c>
      <c r="E218" t="s">
        <v>17</v>
      </c>
      <c r="F218" t="s">
        <v>18</v>
      </c>
      <c r="G218" t="s">
        <v>11</v>
      </c>
      <c r="H218" s="4">
        <v>7512</v>
      </c>
      <c r="I218" t="s">
        <v>24</v>
      </c>
      <c r="J218" t="s">
        <v>21</v>
      </c>
      <c r="K218" t="s">
        <v>20</v>
      </c>
      <c r="L218" t="s">
        <v>22</v>
      </c>
      <c r="M218" t="s">
        <v>23</v>
      </c>
      <c r="N218" t="s">
        <v>11</v>
      </c>
      <c r="O218" t="s">
        <v>653</v>
      </c>
      <c r="P218">
        <v>377395</v>
      </c>
      <c r="Q218">
        <v>31059164901554</v>
      </c>
      <c r="R218" s="4">
        <v>7711</v>
      </c>
      <c r="S218" s="1">
        <v>45443.696527777778</v>
      </c>
      <c r="T218" t="s">
        <v>516</v>
      </c>
      <c r="U218" t="s">
        <v>158</v>
      </c>
      <c r="V218" s="2" t="s">
        <v>654</v>
      </c>
      <c r="W218" t="s">
        <v>14</v>
      </c>
      <c r="X218" t="s">
        <v>15</v>
      </c>
      <c r="Y218" t="str">
        <f t="shared" si="9"/>
        <v>Domestique</v>
      </c>
      <c r="Z218" s="5">
        <v>0.85</v>
      </c>
      <c r="AA218" s="5" t="s">
        <v>1268</v>
      </c>
      <c r="AB218" s="5" t="s">
        <v>1269</v>
      </c>
      <c r="AC218" s="5" t="s">
        <v>1270</v>
      </c>
      <c r="AD218">
        <f t="shared" si="10"/>
        <v>109</v>
      </c>
      <c r="AE21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9" spans="1:31" x14ac:dyDescent="0.35">
      <c r="A219" t="s">
        <v>6</v>
      </c>
      <c r="B219" t="s">
        <v>10</v>
      </c>
      <c r="C219" t="s">
        <v>16</v>
      </c>
      <c r="D219" t="s">
        <v>19</v>
      </c>
      <c r="E219" t="s">
        <v>17</v>
      </c>
      <c r="F219" t="s">
        <v>18</v>
      </c>
      <c r="G219" t="s">
        <v>11</v>
      </c>
      <c r="H219" s="4">
        <v>7512</v>
      </c>
      <c r="I219" t="s">
        <v>24</v>
      </c>
      <c r="J219" t="s">
        <v>21</v>
      </c>
      <c r="K219" t="s">
        <v>20</v>
      </c>
      <c r="L219" t="s">
        <v>22</v>
      </c>
      <c r="M219" t="s">
        <v>23</v>
      </c>
      <c r="N219" t="s">
        <v>11</v>
      </c>
      <c r="O219" t="s">
        <v>655</v>
      </c>
      <c r="P219">
        <v>377393</v>
      </c>
      <c r="Q219">
        <v>31059164901513</v>
      </c>
      <c r="R219" s="4">
        <v>7711</v>
      </c>
      <c r="S219" s="1">
        <v>45443.693055555559</v>
      </c>
      <c r="T219" t="s">
        <v>516</v>
      </c>
      <c r="U219" t="s">
        <v>158</v>
      </c>
      <c r="V219" s="2" t="s">
        <v>656</v>
      </c>
      <c r="W219" t="s">
        <v>14</v>
      </c>
      <c r="X219" t="s">
        <v>15</v>
      </c>
      <c r="Y219" t="str">
        <f t="shared" si="9"/>
        <v>Domestique</v>
      </c>
      <c r="Z219" s="5">
        <v>0.85</v>
      </c>
      <c r="AA219" s="5" t="s">
        <v>1268</v>
      </c>
      <c r="AB219" s="5" t="s">
        <v>1269</v>
      </c>
      <c r="AC219" s="5" t="s">
        <v>1270</v>
      </c>
      <c r="AD219">
        <f t="shared" si="10"/>
        <v>109</v>
      </c>
      <c r="AE219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0" spans="1:31" x14ac:dyDescent="0.35">
      <c r="A220" t="s">
        <v>6</v>
      </c>
      <c r="B220" t="s">
        <v>10</v>
      </c>
      <c r="C220" t="s">
        <v>16</v>
      </c>
      <c r="D220" t="s">
        <v>19</v>
      </c>
      <c r="E220" t="s">
        <v>17</v>
      </c>
      <c r="F220" t="s">
        <v>18</v>
      </c>
      <c r="G220" t="s">
        <v>11</v>
      </c>
      <c r="H220" s="4">
        <v>7512</v>
      </c>
      <c r="I220" t="s">
        <v>24</v>
      </c>
      <c r="J220" t="s">
        <v>21</v>
      </c>
      <c r="K220" t="s">
        <v>20</v>
      </c>
      <c r="L220" t="s">
        <v>22</v>
      </c>
      <c r="M220" t="s">
        <v>23</v>
      </c>
      <c r="N220" t="s">
        <v>11</v>
      </c>
      <c r="O220" t="s">
        <v>657</v>
      </c>
      <c r="P220">
        <v>377392</v>
      </c>
      <c r="Q220">
        <v>31059164901505</v>
      </c>
      <c r="R220" s="4">
        <v>7711</v>
      </c>
      <c r="S220" s="1">
        <v>45443.689583333333</v>
      </c>
      <c r="T220" t="s">
        <v>516</v>
      </c>
      <c r="U220" t="s">
        <v>158</v>
      </c>
      <c r="V220" s="2" t="s">
        <v>658</v>
      </c>
      <c r="W220" t="s">
        <v>14</v>
      </c>
      <c r="X220" t="s">
        <v>15</v>
      </c>
      <c r="Y220" t="str">
        <f t="shared" si="9"/>
        <v>Domestique</v>
      </c>
      <c r="Z220" s="5">
        <v>0.85</v>
      </c>
      <c r="AA220" s="5" t="s">
        <v>1268</v>
      </c>
      <c r="AB220" s="5" t="s">
        <v>1269</v>
      </c>
      <c r="AC220" s="5" t="s">
        <v>1270</v>
      </c>
      <c r="AD220">
        <f t="shared" si="10"/>
        <v>109</v>
      </c>
      <c r="AE220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1" spans="1:31" x14ac:dyDescent="0.35">
      <c r="A221" t="s">
        <v>6</v>
      </c>
      <c r="B221" t="s">
        <v>10</v>
      </c>
      <c r="C221" t="s">
        <v>16</v>
      </c>
      <c r="D221" t="s">
        <v>19</v>
      </c>
      <c r="E221" t="s">
        <v>17</v>
      </c>
      <c r="F221" t="s">
        <v>18</v>
      </c>
      <c r="G221" t="s">
        <v>11</v>
      </c>
      <c r="H221" s="4">
        <v>7512</v>
      </c>
      <c r="I221" t="s">
        <v>24</v>
      </c>
      <c r="J221" t="s">
        <v>21</v>
      </c>
      <c r="K221" t="s">
        <v>20</v>
      </c>
      <c r="L221" t="s">
        <v>22</v>
      </c>
      <c r="M221" t="s">
        <v>23</v>
      </c>
      <c r="N221" t="s">
        <v>11</v>
      </c>
      <c r="O221" t="s">
        <v>659</v>
      </c>
      <c r="P221">
        <v>377390</v>
      </c>
      <c r="Q221">
        <v>31059164900895</v>
      </c>
      <c r="R221" s="4">
        <v>7711</v>
      </c>
      <c r="S221" s="1">
        <v>45443.685416666667</v>
      </c>
      <c r="T221" t="s">
        <v>516</v>
      </c>
      <c r="U221" t="s">
        <v>158</v>
      </c>
      <c r="V221" s="2" t="s">
        <v>660</v>
      </c>
      <c r="W221" t="s">
        <v>14</v>
      </c>
      <c r="X221" t="s">
        <v>15</v>
      </c>
      <c r="Y221" t="str">
        <f t="shared" si="9"/>
        <v>Domestique</v>
      </c>
      <c r="Z221" s="5">
        <v>0.85</v>
      </c>
      <c r="AA221" s="5" t="s">
        <v>1268</v>
      </c>
      <c r="AB221" s="5" t="s">
        <v>1269</v>
      </c>
      <c r="AC221" s="5" t="s">
        <v>1270</v>
      </c>
      <c r="AD221">
        <f t="shared" si="10"/>
        <v>109</v>
      </c>
      <c r="AE221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2" spans="1:31" x14ac:dyDescent="0.35">
      <c r="A222" t="s">
        <v>6</v>
      </c>
      <c r="B222" t="s">
        <v>10</v>
      </c>
      <c r="C222" t="s">
        <v>16</v>
      </c>
      <c r="D222" t="s">
        <v>19</v>
      </c>
      <c r="E222" t="s">
        <v>17</v>
      </c>
      <c r="F222" t="s">
        <v>18</v>
      </c>
      <c r="G222" t="s">
        <v>11</v>
      </c>
      <c r="H222" s="4">
        <v>7512</v>
      </c>
      <c r="I222" t="s">
        <v>24</v>
      </c>
      <c r="J222" t="s">
        <v>21</v>
      </c>
      <c r="K222" t="s">
        <v>20</v>
      </c>
      <c r="L222" t="s">
        <v>22</v>
      </c>
      <c r="M222" t="s">
        <v>23</v>
      </c>
      <c r="N222" t="s">
        <v>11</v>
      </c>
      <c r="O222" t="s">
        <v>661</v>
      </c>
      <c r="P222">
        <v>377389</v>
      </c>
      <c r="Q222">
        <v>31059164900754</v>
      </c>
      <c r="R222" s="4">
        <v>7711</v>
      </c>
      <c r="S222" s="1">
        <v>45443.682638888888</v>
      </c>
      <c r="T222" t="s">
        <v>516</v>
      </c>
      <c r="U222" t="s">
        <v>158</v>
      </c>
      <c r="V222" s="2" t="s">
        <v>662</v>
      </c>
      <c r="W222" t="s">
        <v>14</v>
      </c>
      <c r="X222" t="s">
        <v>15</v>
      </c>
      <c r="Y222" t="str">
        <f t="shared" si="9"/>
        <v>Domestique</v>
      </c>
      <c r="Z222" s="5">
        <v>0.85</v>
      </c>
      <c r="AA222" s="5" t="s">
        <v>1268</v>
      </c>
      <c r="AB222" s="5" t="s">
        <v>1269</v>
      </c>
      <c r="AC222" s="5" t="s">
        <v>1270</v>
      </c>
      <c r="AD222">
        <f t="shared" si="10"/>
        <v>109</v>
      </c>
      <c r="AE22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3" spans="1:31" x14ac:dyDescent="0.35">
      <c r="A223" t="s">
        <v>6</v>
      </c>
      <c r="B223" t="s">
        <v>10</v>
      </c>
      <c r="C223" t="s">
        <v>16</v>
      </c>
      <c r="D223" t="s">
        <v>19</v>
      </c>
      <c r="E223" t="s">
        <v>17</v>
      </c>
      <c r="F223" t="s">
        <v>18</v>
      </c>
      <c r="G223" t="s">
        <v>11</v>
      </c>
      <c r="H223" s="4">
        <v>7512</v>
      </c>
      <c r="I223" t="s">
        <v>24</v>
      </c>
      <c r="J223" t="s">
        <v>21</v>
      </c>
      <c r="K223" t="s">
        <v>20</v>
      </c>
      <c r="L223" t="s">
        <v>22</v>
      </c>
      <c r="M223" t="s">
        <v>23</v>
      </c>
      <c r="N223" t="s">
        <v>11</v>
      </c>
      <c r="O223" t="s">
        <v>663</v>
      </c>
      <c r="P223">
        <v>377387</v>
      </c>
      <c r="Q223">
        <v>31059164900770</v>
      </c>
      <c r="R223" s="4">
        <v>7711</v>
      </c>
      <c r="S223" s="1">
        <v>45443.675000000003</v>
      </c>
      <c r="T223" t="s">
        <v>516</v>
      </c>
      <c r="U223" t="s">
        <v>158</v>
      </c>
      <c r="V223" s="2" t="s">
        <v>664</v>
      </c>
      <c r="W223" t="s">
        <v>14</v>
      </c>
      <c r="X223" t="s">
        <v>15</v>
      </c>
      <c r="Y223" t="str">
        <f t="shared" si="9"/>
        <v>Domestique</v>
      </c>
      <c r="Z223" s="5">
        <v>0.85</v>
      </c>
      <c r="AA223" s="5" t="s">
        <v>1268</v>
      </c>
      <c r="AB223" s="5" t="s">
        <v>1269</v>
      </c>
      <c r="AC223" s="5" t="s">
        <v>1270</v>
      </c>
      <c r="AD223">
        <f t="shared" si="10"/>
        <v>109</v>
      </c>
      <c r="AE22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4" spans="1:31" x14ac:dyDescent="0.35">
      <c r="A224" t="s">
        <v>6</v>
      </c>
      <c r="B224" t="s">
        <v>10</v>
      </c>
      <c r="C224" t="s">
        <v>16</v>
      </c>
      <c r="D224" t="s">
        <v>19</v>
      </c>
      <c r="E224" t="s">
        <v>17</v>
      </c>
      <c r="F224" t="s">
        <v>18</v>
      </c>
      <c r="G224" t="s">
        <v>11</v>
      </c>
      <c r="H224" s="4">
        <v>7512</v>
      </c>
      <c r="I224" t="s">
        <v>24</v>
      </c>
      <c r="J224" t="s">
        <v>21</v>
      </c>
      <c r="K224" t="s">
        <v>20</v>
      </c>
      <c r="L224" t="s">
        <v>22</v>
      </c>
      <c r="M224" t="s">
        <v>23</v>
      </c>
      <c r="N224" t="s">
        <v>11</v>
      </c>
      <c r="O224" t="s">
        <v>665</v>
      </c>
      <c r="P224">
        <v>377385</v>
      </c>
      <c r="Q224">
        <v>31059164900762</v>
      </c>
      <c r="R224" s="4">
        <v>7711</v>
      </c>
      <c r="S224" s="1">
        <v>45443.671527777777</v>
      </c>
      <c r="T224" t="s">
        <v>516</v>
      </c>
      <c r="U224" t="s">
        <v>158</v>
      </c>
      <c r="V224" s="2" t="s">
        <v>666</v>
      </c>
      <c r="W224" t="s">
        <v>14</v>
      </c>
      <c r="X224" t="s">
        <v>15</v>
      </c>
      <c r="Y224" t="str">
        <f t="shared" si="9"/>
        <v>Domestique</v>
      </c>
      <c r="Z224" s="5">
        <v>0.85</v>
      </c>
      <c r="AA224" s="5" t="s">
        <v>1268</v>
      </c>
      <c r="AB224" s="5" t="s">
        <v>1269</v>
      </c>
      <c r="AC224" s="5" t="s">
        <v>1270</v>
      </c>
      <c r="AD224">
        <f t="shared" si="10"/>
        <v>109</v>
      </c>
      <c r="AE22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5" spans="1:31" x14ac:dyDescent="0.35">
      <c r="A225" t="s">
        <v>6</v>
      </c>
      <c r="B225" t="s">
        <v>10</v>
      </c>
      <c r="C225" t="s">
        <v>16</v>
      </c>
      <c r="D225" t="s">
        <v>19</v>
      </c>
      <c r="E225" t="s">
        <v>17</v>
      </c>
      <c r="F225" t="s">
        <v>18</v>
      </c>
      <c r="G225" t="s">
        <v>11</v>
      </c>
      <c r="H225" s="4">
        <v>7512</v>
      </c>
      <c r="I225" t="s">
        <v>24</v>
      </c>
      <c r="J225" t="s">
        <v>21</v>
      </c>
      <c r="K225" t="s">
        <v>20</v>
      </c>
      <c r="L225" t="s">
        <v>22</v>
      </c>
      <c r="M225" t="s">
        <v>23</v>
      </c>
      <c r="N225" t="s">
        <v>11</v>
      </c>
      <c r="O225" t="s">
        <v>667</v>
      </c>
      <c r="P225">
        <v>377371</v>
      </c>
      <c r="Q225">
        <v>31059164900739</v>
      </c>
      <c r="R225" s="4">
        <v>7711</v>
      </c>
      <c r="S225" s="1">
        <v>45443.668749999997</v>
      </c>
      <c r="T225" t="s">
        <v>516</v>
      </c>
      <c r="U225" t="s">
        <v>158</v>
      </c>
      <c r="V225" s="2" t="s">
        <v>668</v>
      </c>
      <c r="W225" t="s">
        <v>14</v>
      </c>
      <c r="X225" t="s">
        <v>15</v>
      </c>
      <c r="Y225" t="str">
        <f t="shared" si="9"/>
        <v>Domestique</v>
      </c>
      <c r="Z225" s="5">
        <v>0.85</v>
      </c>
      <c r="AA225" s="5" t="s">
        <v>1268</v>
      </c>
      <c r="AB225" s="5" t="s">
        <v>1269</v>
      </c>
      <c r="AC225" s="5" t="s">
        <v>1270</v>
      </c>
      <c r="AD225">
        <f t="shared" si="10"/>
        <v>109</v>
      </c>
      <c r="AE225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6" spans="1:31" x14ac:dyDescent="0.35">
      <c r="A226" t="s">
        <v>6</v>
      </c>
      <c r="B226" t="s">
        <v>10</v>
      </c>
      <c r="C226" t="s">
        <v>16</v>
      </c>
      <c r="D226" t="s">
        <v>19</v>
      </c>
      <c r="E226" t="s">
        <v>17</v>
      </c>
      <c r="F226" t="s">
        <v>18</v>
      </c>
      <c r="G226" t="s">
        <v>11</v>
      </c>
      <c r="H226" s="4">
        <v>7512</v>
      </c>
      <c r="I226" t="s">
        <v>24</v>
      </c>
      <c r="J226" t="s">
        <v>21</v>
      </c>
      <c r="K226" t="s">
        <v>20</v>
      </c>
      <c r="L226" t="s">
        <v>22</v>
      </c>
      <c r="M226" t="s">
        <v>23</v>
      </c>
      <c r="N226" t="s">
        <v>11</v>
      </c>
      <c r="O226" t="s">
        <v>669</v>
      </c>
      <c r="P226">
        <v>377367</v>
      </c>
      <c r="Q226">
        <v>31059164900721</v>
      </c>
      <c r="R226" s="4">
        <v>7711</v>
      </c>
      <c r="S226" s="1">
        <v>45443.665972222225</v>
      </c>
      <c r="T226" t="s">
        <v>516</v>
      </c>
      <c r="U226" t="s">
        <v>158</v>
      </c>
      <c r="V226" s="2" t="s">
        <v>670</v>
      </c>
      <c r="W226" t="s">
        <v>14</v>
      </c>
      <c r="X226" t="s">
        <v>15</v>
      </c>
      <c r="Y226" t="str">
        <f t="shared" si="9"/>
        <v>Domestique</v>
      </c>
      <c r="Z226" s="5">
        <v>0.85</v>
      </c>
      <c r="AA226" s="5" t="s">
        <v>1268</v>
      </c>
      <c r="AB226" s="5" t="s">
        <v>1269</v>
      </c>
      <c r="AC226" s="5" t="s">
        <v>1270</v>
      </c>
      <c r="AD226">
        <f t="shared" si="10"/>
        <v>109</v>
      </c>
      <c r="AE22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7" spans="1:31" x14ac:dyDescent="0.35">
      <c r="A227" t="s">
        <v>6</v>
      </c>
      <c r="B227" t="s">
        <v>10</v>
      </c>
      <c r="C227" t="s">
        <v>16</v>
      </c>
      <c r="D227" t="s">
        <v>19</v>
      </c>
      <c r="E227" t="s">
        <v>17</v>
      </c>
      <c r="F227" t="s">
        <v>18</v>
      </c>
      <c r="G227" t="s">
        <v>11</v>
      </c>
      <c r="H227" s="4">
        <v>7512</v>
      </c>
      <c r="I227" t="s">
        <v>24</v>
      </c>
      <c r="J227" t="s">
        <v>21</v>
      </c>
      <c r="K227" t="s">
        <v>20</v>
      </c>
      <c r="L227" t="s">
        <v>22</v>
      </c>
      <c r="M227" t="s">
        <v>23</v>
      </c>
      <c r="N227" t="s">
        <v>11</v>
      </c>
      <c r="O227" t="s">
        <v>671</v>
      </c>
      <c r="P227">
        <v>377366</v>
      </c>
      <c r="Q227">
        <v>31059164900747</v>
      </c>
      <c r="R227" s="4">
        <v>7711</v>
      </c>
      <c r="S227" s="1">
        <v>45443.662499999999</v>
      </c>
      <c r="T227" t="s">
        <v>516</v>
      </c>
      <c r="U227" t="s">
        <v>158</v>
      </c>
      <c r="V227" s="2" t="s">
        <v>672</v>
      </c>
      <c r="W227" t="s">
        <v>14</v>
      </c>
      <c r="X227" t="s">
        <v>15</v>
      </c>
      <c r="Y227" t="str">
        <f t="shared" si="9"/>
        <v>Domestique</v>
      </c>
      <c r="Z227" s="5">
        <v>0.85</v>
      </c>
      <c r="AA227" s="5" t="s">
        <v>1268</v>
      </c>
      <c r="AB227" s="5" t="s">
        <v>1269</v>
      </c>
      <c r="AC227" s="5" t="s">
        <v>1270</v>
      </c>
      <c r="AD227">
        <f t="shared" si="10"/>
        <v>109</v>
      </c>
      <c r="AE227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8" spans="1:31" x14ac:dyDescent="0.35">
      <c r="A228" t="s">
        <v>6</v>
      </c>
      <c r="B228" t="s">
        <v>10</v>
      </c>
      <c r="C228" t="s">
        <v>16</v>
      </c>
      <c r="D228" t="s">
        <v>19</v>
      </c>
      <c r="E228" t="s">
        <v>17</v>
      </c>
      <c r="F228" t="s">
        <v>18</v>
      </c>
      <c r="G228" t="s">
        <v>11</v>
      </c>
      <c r="H228" s="4">
        <v>7512</v>
      </c>
      <c r="I228" t="s">
        <v>24</v>
      </c>
      <c r="J228" t="s">
        <v>21</v>
      </c>
      <c r="K228" t="s">
        <v>20</v>
      </c>
      <c r="L228" t="s">
        <v>22</v>
      </c>
      <c r="M228" t="s">
        <v>23</v>
      </c>
      <c r="N228" t="s">
        <v>11</v>
      </c>
      <c r="O228" t="s">
        <v>673</v>
      </c>
      <c r="P228">
        <v>377363</v>
      </c>
      <c r="Q228">
        <v>31059164902081</v>
      </c>
      <c r="R228" s="4">
        <v>7711</v>
      </c>
      <c r="S228" s="1">
        <v>45443.65625</v>
      </c>
      <c r="T228" t="s">
        <v>516</v>
      </c>
      <c r="U228" t="s">
        <v>674</v>
      </c>
      <c r="V228" s="2" t="s">
        <v>675</v>
      </c>
      <c r="W228" t="s">
        <v>14</v>
      </c>
      <c r="X228" t="s">
        <v>15</v>
      </c>
      <c r="Y228" t="str">
        <f t="shared" si="9"/>
        <v>Domestique</v>
      </c>
      <c r="Z228" s="5">
        <v>0.85</v>
      </c>
      <c r="AA228" s="5" t="s">
        <v>1268</v>
      </c>
      <c r="AB228" s="5" t="s">
        <v>1269</v>
      </c>
      <c r="AC228" s="5" t="s">
        <v>1270</v>
      </c>
      <c r="AD228">
        <f t="shared" si="10"/>
        <v>109</v>
      </c>
      <c r="AE22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9" spans="1:31" x14ac:dyDescent="0.35">
      <c r="A229" t="s">
        <v>6</v>
      </c>
      <c r="B229" t="s">
        <v>10</v>
      </c>
      <c r="C229" t="s">
        <v>16</v>
      </c>
      <c r="D229" t="s">
        <v>19</v>
      </c>
      <c r="E229" t="s">
        <v>17</v>
      </c>
      <c r="F229" t="s">
        <v>18</v>
      </c>
      <c r="G229" t="s">
        <v>11</v>
      </c>
      <c r="H229" s="4">
        <v>7512</v>
      </c>
      <c r="I229" t="s">
        <v>24</v>
      </c>
      <c r="J229" t="s">
        <v>21</v>
      </c>
      <c r="K229" t="s">
        <v>20</v>
      </c>
      <c r="L229" t="s">
        <v>22</v>
      </c>
      <c r="M229" t="s">
        <v>23</v>
      </c>
      <c r="N229" t="s">
        <v>11</v>
      </c>
      <c r="O229" t="s">
        <v>676</v>
      </c>
      <c r="P229">
        <v>377361</v>
      </c>
      <c r="Q229">
        <v>31059164902206</v>
      </c>
      <c r="R229" s="4">
        <v>7711</v>
      </c>
      <c r="S229" s="1">
        <v>45443.65347222222</v>
      </c>
      <c r="T229" t="s">
        <v>516</v>
      </c>
      <c r="U229" t="s">
        <v>674</v>
      </c>
      <c r="V229" s="2" t="s">
        <v>677</v>
      </c>
      <c r="W229" t="s">
        <v>14</v>
      </c>
      <c r="X229" t="s">
        <v>15</v>
      </c>
      <c r="Y229" t="str">
        <f t="shared" si="9"/>
        <v>Domestique</v>
      </c>
      <c r="Z229" s="5">
        <v>0.85</v>
      </c>
      <c r="AA229" s="5" t="s">
        <v>1268</v>
      </c>
      <c r="AB229" s="5" t="s">
        <v>1269</v>
      </c>
      <c r="AC229" s="5" t="s">
        <v>1270</v>
      </c>
      <c r="AD229">
        <f t="shared" si="10"/>
        <v>109</v>
      </c>
      <c r="AE229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0" spans="1:31" x14ac:dyDescent="0.35">
      <c r="A230" t="s">
        <v>6</v>
      </c>
      <c r="B230" t="s">
        <v>10</v>
      </c>
      <c r="C230" t="s">
        <v>16</v>
      </c>
      <c r="D230" t="s">
        <v>19</v>
      </c>
      <c r="E230" t="s">
        <v>17</v>
      </c>
      <c r="F230" t="s">
        <v>18</v>
      </c>
      <c r="G230" t="s">
        <v>11</v>
      </c>
      <c r="H230" s="4">
        <v>7512</v>
      </c>
      <c r="I230" t="s">
        <v>24</v>
      </c>
      <c r="J230" t="s">
        <v>21</v>
      </c>
      <c r="K230" t="s">
        <v>20</v>
      </c>
      <c r="L230" t="s">
        <v>22</v>
      </c>
      <c r="M230" t="s">
        <v>23</v>
      </c>
      <c r="N230" t="s">
        <v>11</v>
      </c>
      <c r="O230" t="s">
        <v>678</v>
      </c>
      <c r="P230">
        <v>377359</v>
      </c>
      <c r="Q230">
        <v>31059164901968</v>
      </c>
      <c r="R230" s="4">
        <v>7711</v>
      </c>
      <c r="S230" s="1">
        <v>45443.65</v>
      </c>
      <c r="T230" t="s">
        <v>516</v>
      </c>
      <c r="U230" t="s">
        <v>674</v>
      </c>
      <c r="V230" s="2" t="s">
        <v>679</v>
      </c>
      <c r="W230" t="s">
        <v>14</v>
      </c>
      <c r="X230" t="s">
        <v>15</v>
      </c>
      <c r="Y230" t="str">
        <f t="shared" si="9"/>
        <v>Domestique</v>
      </c>
      <c r="Z230" s="5">
        <v>0.85</v>
      </c>
      <c r="AA230" s="5" t="s">
        <v>1268</v>
      </c>
      <c r="AB230" s="5" t="s">
        <v>1269</v>
      </c>
      <c r="AC230" s="5" t="s">
        <v>1270</v>
      </c>
      <c r="AD230">
        <f t="shared" si="10"/>
        <v>109</v>
      </c>
      <c r="AE230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1" spans="1:31" x14ac:dyDescent="0.35">
      <c r="A231" t="s">
        <v>6</v>
      </c>
      <c r="B231" t="s">
        <v>10</v>
      </c>
      <c r="C231" t="s">
        <v>16</v>
      </c>
      <c r="D231" t="s">
        <v>19</v>
      </c>
      <c r="E231" t="s">
        <v>17</v>
      </c>
      <c r="F231" t="s">
        <v>18</v>
      </c>
      <c r="G231" t="s">
        <v>11</v>
      </c>
      <c r="H231" s="4">
        <v>7512</v>
      </c>
      <c r="I231" t="s">
        <v>24</v>
      </c>
      <c r="J231" t="s">
        <v>21</v>
      </c>
      <c r="K231" t="s">
        <v>20</v>
      </c>
      <c r="L231" t="s">
        <v>22</v>
      </c>
      <c r="M231" t="s">
        <v>23</v>
      </c>
      <c r="N231" t="s">
        <v>11</v>
      </c>
      <c r="O231" t="s">
        <v>680</v>
      </c>
      <c r="P231">
        <v>377356</v>
      </c>
      <c r="Q231">
        <v>31059164901711</v>
      </c>
      <c r="R231" s="4">
        <v>7711</v>
      </c>
      <c r="S231" s="1">
        <v>45443.647916666669</v>
      </c>
      <c r="T231" t="s">
        <v>516</v>
      </c>
      <c r="U231" t="s">
        <v>674</v>
      </c>
      <c r="V231" s="2" t="s">
        <v>681</v>
      </c>
      <c r="W231" t="s">
        <v>14</v>
      </c>
      <c r="X231" t="s">
        <v>15</v>
      </c>
      <c r="Y231" t="str">
        <f t="shared" si="9"/>
        <v>Domestique</v>
      </c>
      <c r="Z231" s="5">
        <v>0.85</v>
      </c>
      <c r="AA231" s="5" t="s">
        <v>1268</v>
      </c>
      <c r="AB231" s="5" t="s">
        <v>1269</v>
      </c>
      <c r="AC231" s="5" t="s">
        <v>1270</v>
      </c>
      <c r="AD231">
        <f t="shared" si="10"/>
        <v>109</v>
      </c>
      <c r="AE231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2" spans="1:31" x14ac:dyDescent="0.35">
      <c r="A232" t="s">
        <v>6</v>
      </c>
      <c r="B232" t="s">
        <v>10</v>
      </c>
      <c r="C232" t="s">
        <v>16</v>
      </c>
      <c r="D232" t="s">
        <v>19</v>
      </c>
      <c r="E232" t="s">
        <v>17</v>
      </c>
      <c r="F232" t="s">
        <v>18</v>
      </c>
      <c r="G232" t="s">
        <v>11</v>
      </c>
      <c r="H232" s="4">
        <v>7512</v>
      </c>
      <c r="I232" t="s">
        <v>24</v>
      </c>
      <c r="J232" t="s">
        <v>21</v>
      </c>
      <c r="K232" t="s">
        <v>20</v>
      </c>
      <c r="L232" t="s">
        <v>22</v>
      </c>
      <c r="M232" t="s">
        <v>23</v>
      </c>
      <c r="N232" t="s">
        <v>11</v>
      </c>
      <c r="O232" t="s">
        <v>682</v>
      </c>
      <c r="P232">
        <v>377353</v>
      </c>
      <c r="Q232">
        <v>31059164901703</v>
      </c>
      <c r="R232" s="4">
        <v>7711</v>
      </c>
      <c r="S232" s="1">
        <v>45443.644444444442</v>
      </c>
      <c r="T232" t="s">
        <v>516</v>
      </c>
      <c r="U232" t="s">
        <v>674</v>
      </c>
      <c r="V232" s="2" t="s">
        <v>683</v>
      </c>
      <c r="W232" t="s">
        <v>14</v>
      </c>
      <c r="X232" t="s">
        <v>15</v>
      </c>
      <c r="Y232" t="str">
        <f t="shared" si="9"/>
        <v>Domestique</v>
      </c>
      <c r="Z232" s="5">
        <v>0.85</v>
      </c>
      <c r="AA232" s="5" t="s">
        <v>1268</v>
      </c>
      <c r="AB232" s="5" t="s">
        <v>1269</v>
      </c>
      <c r="AC232" s="5" t="s">
        <v>1270</v>
      </c>
      <c r="AD232">
        <f t="shared" si="10"/>
        <v>109</v>
      </c>
      <c r="AE23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3" spans="1:31" x14ac:dyDescent="0.35">
      <c r="A233" t="s">
        <v>6</v>
      </c>
      <c r="B233" t="s">
        <v>10</v>
      </c>
      <c r="C233" t="s">
        <v>16</v>
      </c>
      <c r="D233" t="s">
        <v>19</v>
      </c>
      <c r="E233" t="s">
        <v>17</v>
      </c>
      <c r="F233" t="s">
        <v>18</v>
      </c>
      <c r="G233" t="s">
        <v>11</v>
      </c>
      <c r="H233" s="4">
        <v>7512</v>
      </c>
      <c r="I233" t="s">
        <v>24</v>
      </c>
      <c r="J233" t="s">
        <v>21</v>
      </c>
      <c r="K233" t="s">
        <v>20</v>
      </c>
      <c r="L233" t="s">
        <v>22</v>
      </c>
      <c r="M233" t="s">
        <v>23</v>
      </c>
      <c r="N233" t="s">
        <v>11</v>
      </c>
      <c r="O233" t="s">
        <v>684</v>
      </c>
      <c r="P233">
        <v>377346</v>
      </c>
      <c r="Q233">
        <v>31059164901687</v>
      </c>
      <c r="R233" s="4">
        <v>7711</v>
      </c>
      <c r="S233" s="1">
        <v>45443.62777777778</v>
      </c>
      <c r="T233" t="s">
        <v>516</v>
      </c>
      <c r="U233" t="s">
        <v>674</v>
      </c>
      <c r="V233" s="2" t="s">
        <v>685</v>
      </c>
      <c r="W233" t="s">
        <v>14</v>
      </c>
      <c r="X233" t="s">
        <v>15</v>
      </c>
      <c r="Y233" t="str">
        <f t="shared" si="9"/>
        <v>Domestique</v>
      </c>
      <c r="Z233" s="5">
        <v>0.85</v>
      </c>
      <c r="AA233" s="5" t="s">
        <v>1268</v>
      </c>
      <c r="AB233" s="5" t="s">
        <v>1269</v>
      </c>
      <c r="AC233" s="5" t="s">
        <v>1270</v>
      </c>
      <c r="AD233">
        <f t="shared" si="10"/>
        <v>109</v>
      </c>
      <c r="AE23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4" spans="1:31" x14ac:dyDescent="0.35">
      <c r="A234" t="s">
        <v>6</v>
      </c>
      <c r="B234" t="s">
        <v>10</v>
      </c>
      <c r="C234" t="s">
        <v>16</v>
      </c>
      <c r="D234" t="s">
        <v>19</v>
      </c>
      <c r="E234" t="s">
        <v>17</v>
      </c>
      <c r="F234" t="s">
        <v>18</v>
      </c>
      <c r="G234" t="s">
        <v>11</v>
      </c>
      <c r="H234" s="4">
        <v>7512</v>
      </c>
      <c r="I234" t="s">
        <v>24</v>
      </c>
      <c r="J234" t="s">
        <v>21</v>
      </c>
      <c r="K234" t="s">
        <v>20</v>
      </c>
      <c r="L234" t="s">
        <v>22</v>
      </c>
      <c r="M234" t="s">
        <v>23</v>
      </c>
      <c r="N234" t="s">
        <v>11</v>
      </c>
      <c r="O234" t="s">
        <v>686</v>
      </c>
      <c r="P234">
        <v>377343</v>
      </c>
      <c r="Q234">
        <v>31059164901406</v>
      </c>
      <c r="R234" s="4">
        <v>7711</v>
      </c>
      <c r="S234" s="1">
        <v>45443.624305555553</v>
      </c>
      <c r="T234" t="s">
        <v>516</v>
      </c>
      <c r="U234" t="s">
        <v>674</v>
      </c>
      <c r="V234" s="2" t="s">
        <v>687</v>
      </c>
      <c r="W234" t="s">
        <v>14</v>
      </c>
      <c r="X234" t="s">
        <v>15</v>
      </c>
      <c r="Y234" t="str">
        <f t="shared" si="9"/>
        <v>Domestique</v>
      </c>
      <c r="Z234" s="5">
        <v>0.85</v>
      </c>
      <c r="AA234" s="5" t="s">
        <v>1268</v>
      </c>
      <c r="AB234" s="5" t="s">
        <v>1269</v>
      </c>
      <c r="AC234" s="5" t="s">
        <v>1270</v>
      </c>
      <c r="AD234">
        <f t="shared" si="10"/>
        <v>109</v>
      </c>
      <c r="AE23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5" spans="1:31" x14ac:dyDescent="0.35">
      <c r="A235" t="s">
        <v>6</v>
      </c>
      <c r="B235" t="s">
        <v>10</v>
      </c>
      <c r="C235" t="s">
        <v>16</v>
      </c>
      <c r="D235" t="s">
        <v>19</v>
      </c>
      <c r="E235" t="s">
        <v>17</v>
      </c>
      <c r="F235" t="s">
        <v>18</v>
      </c>
      <c r="G235" t="s">
        <v>11</v>
      </c>
      <c r="H235" s="4">
        <v>7512</v>
      </c>
      <c r="I235" t="s">
        <v>24</v>
      </c>
      <c r="J235" t="s">
        <v>21</v>
      </c>
      <c r="K235" t="s">
        <v>20</v>
      </c>
      <c r="L235" t="s">
        <v>22</v>
      </c>
      <c r="M235" t="s">
        <v>23</v>
      </c>
      <c r="N235" t="s">
        <v>11</v>
      </c>
      <c r="O235" t="s">
        <v>688</v>
      </c>
      <c r="P235">
        <v>377341</v>
      </c>
      <c r="Q235">
        <v>31059164901059</v>
      </c>
      <c r="R235" s="4">
        <v>7711</v>
      </c>
      <c r="S235" s="1">
        <v>45443.621527777781</v>
      </c>
      <c r="T235" t="s">
        <v>516</v>
      </c>
      <c r="U235" t="s">
        <v>674</v>
      </c>
      <c r="V235" s="2" t="s">
        <v>689</v>
      </c>
      <c r="W235" t="s">
        <v>14</v>
      </c>
      <c r="X235" t="s">
        <v>15</v>
      </c>
      <c r="Y235" t="str">
        <f t="shared" si="9"/>
        <v>Domestique</v>
      </c>
      <c r="Z235" s="5">
        <v>0.85</v>
      </c>
      <c r="AA235" s="5" t="s">
        <v>1268</v>
      </c>
      <c r="AB235" s="5" t="s">
        <v>1269</v>
      </c>
      <c r="AC235" s="5" t="s">
        <v>1270</v>
      </c>
      <c r="AD235">
        <f t="shared" si="10"/>
        <v>109</v>
      </c>
      <c r="AE235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6" spans="1:31" x14ac:dyDescent="0.35">
      <c r="A236" t="s">
        <v>6</v>
      </c>
      <c r="B236" t="s">
        <v>10</v>
      </c>
      <c r="C236" t="s">
        <v>16</v>
      </c>
      <c r="D236" t="s">
        <v>19</v>
      </c>
      <c r="E236" t="s">
        <v>17</v>
      </c>
      <c r="F236" t="s">
        <v>18</v>
      </c>
      <c r="G236" t="s">
        <v>11</v>
      </c>
      <c r="H236" s="4">
        <v>7512</v>
      </c>
      <c r="I236" t="s">
        <v>24</v>
      </c>
      <c r="J236" t="s">
        <v>21</v>
      </c>
      <c r="K236" t="s">
        <v>20</v>
      </c>
      <c r="L236" t="s">
        <v>22</v>
      </c>
      <c r="M236" t="s">
        <v>23</v>
      </c>
      <c r="N236" t="s">
        <v>11</v>
      </c>
      <c r="O236" t="s">
        <v>690</v>
      </c>
      <c r="P236">
        <v>377339</v>
      </c>
      <c r="Q236">
        <v>31059164901356</v>
      </c>
      <c r="R236" s="4">
        <v>7711</v>
      </c>
      <c r="S236" s="1">
        <v>45443.618055555555</v>
      </c>
      <c r="T236" t="s">
        <v>516</v>
      </c>
      <c r="U236" t="s">
        <v>674</v>
      </c>
      <c r="V236" s="2" t="s">
        <v>691</v>
      </c>
      <c r="W236" t="s">
        <v>14</v>
      </c>
      <c r="X236" t="s">
        <v>15</v>
      </c>
      <c r="Y236" t="str">
        <f t="shared" si="9"/>
        <v>Domestique</v>
      </c>
      <c r="Z236" s="5">
        <v>0.85</v>
      </c>
      <c r="AA236" s="5" t="s">
        <v>1268</v>
      </c>
      <c r="AB236" s="5" t="s">
        <v>1269</v>
      </c>
      <c r="AC236" s="5" t="s">
        <v>1270</v>
      </c>
      <c r="AD236">
        <f t="shared" si="10"/>
        <v>109</v>
      </c>
      <c r="AE23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7" spans="1:31" x14ac:dyDescent="0.35">
      <c r="A237" t="s">
        <v>6</v>
      </c>
      <c r="B237" t="s">
        <v>10</v>
      </c>
      <c r="C237" t="s">
        <v>16</v>
      </c>
      <c r="D237" t="s">
        <v>19</v>
      </c>
      <c r="E237" t="s">
        <v>17</v>
      </c>
      <c r="F237" t="s">
        <v>18</v>
      </c>
      <c r="G237" t="s">
        <v>11</v>
      </c>
      <c r="H237" s="4">
        <v>7512</v>
      </c>
      <c r="I237" t="s">
        <v>24</v>
      </c>
      <c r="J237" t="s">
        <v>21</v>
      </c>
      <c r="K237" t="s">
        <v>20</v>
      </c>
      <c r="L237" t="s">
        <v>22</v>
      </c>
      <c r="M237" t="s">
        <v>23</v>
      </c>
      <c r="N237" t="s">
        <v>11</v>
      </c>
      <c r="O237" t="s">
        <v>692</v>
      </c>
      <c r="P237">
        <v>377335</v>
      </c>
      <c r="Q237">
        <v>31059164901471</v>
      </c>
      <c r="R237" s="4">
        <v>7711</v>
      </c>
      <c r="S237" s="1">
        <v>45443.615277777775</v>
      </c>
      <c r="T237" t="s">
        <v>516</v>
      </c>
      <c r="U237" t="s">
        <v>674</v>
      </c>
      <c r="V237" s="2" t="s">
        <v>693</v>
      </c>
      <c r="W237" t="s">
        <v>14</v>
      </c>
      <c r="X237" t="s">
        <v>15</v>
      </c>
      <c r="Y237" t="str">
        <f t="shared" si="9"/>
        <v>Domestique</v>
      </c>
      <c r="Z237" s="5">
        <v>0.85</v>
      </c>
      <c r="AA237" s="5" t="s">
        <v>1268</v>
      </c>
      <c r="AB237" s="5" t="s">
        <v>1269</v>
      </c>
      <c r="AC237" s="5" t="s">
        <v>1270</v>
      </c>
      <c r="AD237">
        <f t="shared" si="10"/>
        <v>109</v>
      </c>
      <c r="AE237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8" spans="1:31" x14ac:dyDescent="0.35">
      <c r="A238" t="s">
        <v>6</v>
      </c>
      <c r="B238" t="s">
        <v>10</v>
      </c>
      <c r="C238" t="s">
        <v>16</v>
      </c>
      <c r="D238" t="s">
        <v>19</v>
      </c>
      <c r="E238" t="s">
        <v>17</v>
      </c>
      <c r="F238" t="s">
        <v>18</v>
      </c>
      <c r="G238" t="s">
        <v>11</v>
      </c>
      <c r="H238" s="4">
        <v>7512</v>
      </c>
      <c r="I238" t="s">
        <v>24</v>
      </c>
      <c r="J238" t="s">
        <v>21</v>
      </c>
      <c r="K238" t="s">
        <v>20</v>
      </c>
      <c r="L238" t="s">
        <v>22</v>
      </c>
      <c r="M238" t="s">
        <v>23</v>
      </c>
      <c r="N238" t="s">
        <v>11</v>
      </c>
      <c r="O238" t="s">
        <v>694</v>
      </c>
      <c r="P238">
        <v>377331</v>
      </c>
      <c r="Q238">
        <v>31059164901661</v>
      </c>
      <c r="R238" s="4">
        <v>7711</v>
      </c>
      <c r="S238" s="1">
        <v>45443.611111111109</v>
      </c>
      <c r="T238" t="s">
        <v>516</v>
      </c>
      <c r="U238" t="s">
        <v>674</v>
      </c>
      <c r="V238" s="2" t="s">
        <v>695</v>
      </c>
      <c r="W238" t="s">
        <v>14</v>
      </c>
      <c r="X238" t="s">
        <v>15</v>
      </c>
      <c r="Y238" t="str">
        <f t="shared" si="9"/>
        <v>Domestique</v>
      </c>
      <c r="Z238" s="5">
        <v>0.85</v>
      </c>
      <c r="AA238" s="5" t="s">
        <v>1268</v>
      </c>
      <c r="AB238" s="5" t="s">
        <v>1269</v>
      </c>
      <c r="AC238" s="5" t="s">
        <v>1270</v>
      </c>
      <c r="AD238">
        <f t="shared" si="10"/>
        <v>109</v>
      </c>
      <c r="AE23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9" spans="1:31" x14ac:dyDescent="0.35">
      <c r="A239" t="s">
        <v>6</v>
      </c>
      <c r="B239" t="s">
        <v>10</v>
      </c>
      <c r="C239" t="s">
        <v>16</v>
      </c>
      <c r="D239" t="s">
        <v>19</v>
      </c>
      <c r="E239" t="s">
        <v>17</v>
      </c>
      <c r="F239" t="s">
        <v>18</v>
      </c>
      <c r="G239" t="s">
        <v>11</v>
      </c>
      <c r="H239" s="4">
        <v>7512</v>
      </c>
      <c r="I239" t="s">
        <v>24</v>
      </c>
      <c r="J239" t="s">
        <v>21</v>
      </c>
      <c r="K239" t="s">
        <v>20</v>
      </c>
      <c r="L239" t="s">
        <v>22</v>
      </c>
      <c r="M239" t="s">
        <v>23</v>
      </c>
      <c r="N239" t="s">
        <v>11</v>
      </c>
      <c r="O239" t="s">
        <v>696</v>
      </c>
      <c r="P239">
        <v>377324</v>
      </c>
      <c r="Q239">
        <v>31059164901075</v>
      </c>
      <c r="R239" s="4">
        <v>7711</v>
      </c>
      <c r="S239" s="1">
        <v>45443.606944444444</v>
      </c>
      <c r="T239" t="s">
        <v>516</v>
      </c>
      <c r="U239" t="s">
        <v>674</v>
      </c>
      <c r="V239" s="2" t="s">
        <v>697</v>
      </c>
      <c r="W239" t="s">
        <v>14</v>
      </c>
      <c r="X239" t="s">
        <v>15</v>
      </c>
      <c r="Y239" t="str">
        <f t="shared" si="9"/>
        <v>Domestique</v>
      </c>
      <c r="Z239" s="5">
        <v>0.85</v>
      </c>
      <c r="AA239" s="5" t="s">
        <v>1268</v>
      </c>
      <c r="AB239" s="5" t="s">
        <v>1269</v>
      </c>
      <c r="AC239" s="5" t="s">
        <v>1270</v>
      </c>
      <c r="AD239">
        <f t="shared" si="10"/>
        <v>109</v>
      </c>
      <c r="AE239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0" spans="1:31" x14ac:dyDescent="0.35">
      <c r="A240" t="s">
        <v>6</v>
      </c>
      <c r="B240" t="s">
        <v>10</v>
      </c>
      <c r="C240" t="s">
        <v>16</v>
      </c>
      <c r="D240" t="s">
        <v>19</v>
      </c>
      <c r="E240" t="s">
        <v>17</v>
      </c>
      <c r="F240" t="s">
        <v>18</v>
      </c>
      <c r="G240" t="s">
        <v>11</v>
      </c>
      <c r="H240" s="4">
        <v>7512</v>
      </c>
      <c r="I240" t="s">
        <v>24</v>
      </c>
      <c r="J240" t="s">
        <v>21</v>
      </c>
      <c r="K240" t="s">
        <v>20</v>
      </c>
      <c r="L240" t="s">
        <v>22</v>
      </c>
      <c r="M240" t="s">
        <v>23</v>
      </c>
      <c r="N240" t="s">
        <v>11</v>
      </c>
      <c r="O240" t="s">
        <v>698</v>
      </c>
      <c r="P240">
        <v>377323</v>
      </c>
      <c r="Q240">
        <v>31059164901745</v>
      </c>
      <c r="R240" s="4">
        <v>7711</v>
      </c>
      <c r="S240" s="1">
        <v>45443.603472222225</v>
      </c>
      <c r="T240" t="s">
        <v>516</v>
      </c>
      <c r="U240" t="s">
        <v>674</v>
      </c>
      <c r="V240" s="2" t="s">
        <v>699</v>
      </c>
      <c r="W240" t="s">
        <v>14</v>
      </c>
      <c r="X240" t="s">
        <v>15</v>
      </c>
      <c r="Y240" t="str">
        <f t="shared" si="9"/>
        <v>Domestique</v>
      </c>
      <c r="Z240" s="5">
        <v>0.85</v>
      </c>
      <c r="AA240" s="5" t="s">
        <v>1268</v>
      </c>
      <c r="AB240" s="5" t="s">
        <v>1269</v>
      </c>
      <c r="AC240" s="5" t="s">
        <v>1270</v>
      </c>
      <c r="AD240">
        <f t="shared" si="10"/>
        <v>109</v>
      </c>
      <c r="AE240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1" spans="1:31" x14ac:dyDescent="0.35">
      <c r="A241" t="s">
        <v>6</v>
      </c>
      <c r="B241" t="s">
        <v>10</v>
      </c>
      <c r="C241" t="s">
        <v>16</v>
      </c>
      <c r="D241" t="s">
        <v>19</v>
      </c>
      <c r="E241" t="s">
        <v>17</v>
      </c>
      <c r="F241" t="s">
        <v>18</v>
      </c>
      <c r="G241" t="s">
        <v>11</v>
      </c>
      <c r="H241" s="4">
        <v>7512</v>
      </c>
      <c r="I241" t="s">
        <v>24</v>
      </c>
      <c r="J241" t="s">
        <v>21</v>
      </c>
      <c r="K241" t="s">
        <v>20</v>
      </c>
      <c r="L241" t="s">
        <v>22</v>
      </c>
      <c r="M241" t="s">
        <v>23</v>
      </c>
      <c r="N241" t="s">
        <v>11</v>
      </c>
      <c r="O241" t="s">
        <v>700</v>
      </c>
      <c r="P241">
        <v>377321</v>
      </c>
      <c r="Q241">
        <v>31059164901349</v>
      </c>
      <c r="R241" s="4">
        <v>7711</v>
      </c>
      <c r="S241" s="1">
        <v>45443.599305555559</v>
      </c>
      <c r="T241" t="s">
        <v>516</v>
      </c>
      <c r="U241" t="s">
        <v>674</v>
      </c>
      <c r="V241" s="2" t="s">
        <v>701</v>
      </c>
      <c r="W241" t="s">
        <v>14</v>
      </c>
      <c r="X241" t="s">
        <v>15</v>
      </c>
      <c r="Y241" t="str">
        <f t="shared" si="9"/>
        <v>Domestique</v>
      </c>
      <c r="Z241" s="5">
        <v>0.85</v>
      </c>
      <c r="AA241" s="5" t="s">
        <v>1268</v>
      </c>
      <c r="AB241" s="5" t="s">
        <v>1269</v>
      </c>
      <c r="AC241" s="5" t="s">
        <v>1270</v>
      </c>
      <c r="AD241">
        <f t="shared" si="10"/>
        <v>109</v>
      </c>
      <c r="AE241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2" spans="1:31" x14ac:dyDescent="0.35">
      <c r="A242" t="s">
        <v>6</v>
      </c>
      <c r="B242" t="s">
        <v>10</v>
      </c>
      <c r="C242" t="s">
        <v>16</v>
      </c>
      <c r="D242" t="s">
        <v>19</v>
      </c>
      <c r="E242" t="s">
        <v>17</v>
      </c>
      <c r="F242" t="s">
        <v>18</v>
      </c>
      <c r="G242" t="s">
        <v>11</v>
      </c>
      <c r="H242" s="4">
        <v>7512</v>
      </c>
      <c r="I242" t="s">
        <v>24</v>
      </c>
      <c r="J242" t="s">
        <v>21</v>
      </c>
      <c r="K242" t="s">
        <v>20</v>
      </c>
      <c r="L242" t="s">
        <v>22</v>
      </c>
      <c r="M242" t="s">
        <v>23</v>
      </c>
      <c r="N242" t="s">
        <v>11</v>
      </c>
      <c r="O242" t="s">
        <v>702</v>
      </c>
      <c r="P242">
        <v>377219</v>
      </c>
      <c r="Q242">
        <v>31059164901679</v>
      </c>
      <c r="R242" s="4">
        <v>7711</v>
      </c>
      <c r="S242" s="1">
        <v>45443.595833333333</v>
      </c>
      <c r="T242" t="s">
        <v>516</v>
      </c>
      <c r="U242" t="s">
        <v>674</v>
      </c>
      <c r="V242" s="2" t="s">
        <v>703</v>
      </c>
      <c r="W242" t="s">
        <v>14</v>
      </c>
      <c r="X242" t="s">
        <v>15</v>
      </c>
      <c r="Y242" t="str">
        <f t="shared" si="9"/>
        <v>Domestique</v>
      </c>
      <c r="Z242" s="5">
        <v>0.85</v>
      </c>
      <c r="AA242" s="5" t="s">
        <v>1268</v>
      </c>
      <c r="AB242" s="5" t="s">
        <v>1269</v>
      </c>
      <c r="AC242" s="5" t="s">
        <v>1270</v>
      </c>
      <c r="AD242">
        <f t="shared" si="10"/>
        <v>109</v>
      </c>
      <c r="AE24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3" spans="1:31" x14ac:dyDescent="0.35">
      <c r="A243" t="s">
        <v>6</v>
      </c>
      <c r="B243" t="s">
        <v>10</v>
      </c>
      <c r="C243" t="s">
        <v>16</v>
      </c>
      <c r="D243" t="s">
        <v>19</v>
      </c>
      <c r="E243" t="s">
        <v>17</v>
      </c>
      <c r="F243" t="s">
        <v>18</v>
      </c>
      <c r="G243" t="s">
        <v>11</v>
      </c>
      <c r="H243" s="4">
        <v>7512</v>
      </c>
      <c r="I243" t="s">
        <v>24</v>
      </c>
      <c r="J243" t="s">
        <v>21</v>
      </c>
      <c r="K243" t="s">
        <v>20</v>
      </c>
      <c r="L243" t="s">
        <v>22</v>
      </c>
      <c r="M243" t="s">
        <v>23</v>
      </c>
      <c r="N243" t="s">
        <v>11</v>
      </c>
      <c r="O243" t="s">
        <v>704</v>
      </c>
      <c r="P243">
        <v>377215</v>
      </c>
      <c r="Q243">
        <v>31059164901414</v>
      </c>
      <c r="R243" s="4">
        <v>7711</v>
      </c>
      <c r="S243" s="1">
        <v>45443.588888888888</v>
      </c>
      <c r="T243" t="s">
        <v>516</v>
      </c>
      <c r="U243" t="s">
        <v>674</v>
      </c>
      <c r="V243" s="2" t="s">
        <v>705</v>
      </c>
      <c r="W243" t="s">
        <v>14</v>
      </c>
      <c r="X243" t="s">
        <v>15</v>
      </c>
      <c r="Y243" t="str">
        <f t="shared" si="9"/>
        <v>Domestique</v>
      </c>
      <c r="Z243" s="5">
        <v>0.85</v>
      </c>
      <c r="AA243" s="5" t="s">
        <v>1268</v>
      </c>
      <c r="AB243" s="5" t="s">
        <v>1269</v>
      </c>
      <c r="AC243" s="5" t="s">
        <v>1270</v>
      </c>
      <c r="AD243">
        <f t="shared" si="10"/>
        <v>109</v>
      </c>
      <c r="AE24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4" spans="1:31" x14ac:dyDescent="0.35">
      <c r="A244" t="s">
        <v>6</v>
      </c>
      <c r="B244" t="s">
        <v>10</v>
      </c>
      <c r="C244" t="s">
        <v>16</v>
      </c>
      <c r="D244" t="s">
        <v>19</v>
      </c>
      <c r="E244" t="s">
        <v>17</v>
      </c>
      <c r="F244" t="s">
        <v>18</v>
      </c>
      <c r="G244" t="s">
        <v>11</v>
      </c>
      <c r="H244" s="4">
        <v>7512</v>
      </c>
      <c r="I244" t="s">
        <v>24</v>
      </c>
      <c r="J244" t="s">
        <v>21</v>
      </c>
      <c r="K244" t="s">
        <v>20</v>
      </c>
      <c r="L244" t="s">
        <v>22</v>
      </c>
      <c r="M244" t="s">
        <v>23</v>
      </c>
      <c r="N244" t="s">
        <v>11</v>
      </c>
      <c r="O244" t="s">
        <v>706</v>
      </c>
      <c r="P244">
        <v>377214</v>
      </c>
      <c r="Q244">
        <v>31059164901281</v>
      </c>
      <c r="R244" s="4">
        <v>7711</v>
      </c>
      <c r="S244" s="1">
        <v>45443.585416666669</v>
      </c>
      <c r="T244" t="s">
        <v>516</v>
      </c>
      <c r="U244" t="s">
        <v>674</v>
      </c>
      <c r="V244" s="2" t="s">
        <v>707</v>
      </c>
      <c r="W244" t="s">
        <v>14</v>
      </c>
      <c r="X244" t="s">
        <v>15</v>
      </c>
      <c r="Y244" t="str">
        <f t="shared" si="9"/>
        <v>Domestique</v>
      </c>
      <c r="Z244" s="5">
        <v>0.85</v>
      </c>
      <c r="AA244" s="5" t="s">
        <v>1268</v>
      </c>
      <c r="AB244" s="5" t="s">
        <v>1269</v>
      </c>
      <c r="AC244" s="5" t="s">
        <v>1270</v>
      </c>
      <c r="AD244">
        <f t="shared" si="10"/>
        <v>109</v>
      </c>
      <c r="AE24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5" spans="1:31" x14ac:dyDescent="0.35">
      <c r="A245" t="s">
        <v>6</v>
      </c>
      <c r="B245" t="s">
        <v>10</v>
      </c>
      <c r="C245" t="s">
        <v>16</v>
      </c>
      <c r="D245" t="s">
        <v>19</v>
      </c>
      <c r="E245" t="s">
        <v>17</v>
      </c>
      <c r="F245" t="s">
        <v>18</v>
      </c>
      <c r="G245" t="s">
        <v>11</v>
      </c>
      <c r="H245" s="4">
        <v>7512</v>
      </c>
      <c r="I245" t="s">
        <v>24</v>
      </c>
      <c r="J245" t="s">
        <v>21</v>
      </c>
      <c r="K245" t="s">
        <v>20</v>
      </c>
      <c r="L245" t="s">
        <v>22</v>
      </c>
      <c r="M245" t="s">
        <v>23</v>
      </c>
      <c r="N245" t="s">
        <v>11</v>
      </c>
      <c r="O245" t="s">
        <v>708</v>
      </c>
      <c r="P245">
        <v>377209</v>
      </c>
      <c r="Q245">
        <v>31059164902305</v>
      </c>
      <c r="R245" s="4">
        <v>7711</v>
      </c>
      <c r="S245" s="1">
        <v>45443.574305555558</v>
      </c>
      <c r="T245" t="s">
        <v>516</v>
      </c>
      <c r="U245" t="s">
        <v>559</v>
      </c>
      <c r="V245" s="2" t="s">
        <v>709</v>
      </c>
      <c r="W245" t="s">
        <v>14</v>
      </c>
      <c r="X245" t="s">
        <v>15</v>
      </c>
      <c r="Y245" t="str">
        <f t="shared" si="9"/>
        <v>Domestique</v>
      </c>
      <c r="Z245" s="5">
        <v>0.85</v>
      </c>
      <c r="AA245" s="5" t="s">
        <v>1268</v>
      </c>
      <c r="AB245" s="5" t="s">
        <v>1269</v>
      </c>
      <c r="AC245" s="5" t="s">
        <v>1270</v>
      </c>
      <c r="AD245">
        <f t="shared" si="10"/>
        <v>109</v>
      </c>
      <c r="AE245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6" spans="1:31" x14ac:dyDescent="0.35">
      <c r="A246" t="s">
        <v>6</v>
      </c>
      <c r="B246" t="s">
        <v>10</v>
      </c>
      <c r="C246" t="s">
        <v>16</v>
      </c>
      <c r="D246" t="s">
        <v>19</v>
      </c>
      <c r="E246" t="s">
        <v>17</v>
      </c>
      <c r="F246" t="s">
        <v>18</v>
      </c>
      <c r="G246" t="s">
        <v>11</v>
      </c>
      <c r="H246" s="4">
        <v>7512</v>
      </c>
      <c r="I246" t="s">
        <v>24</v>
      </c>
      <c r="J246" t="s">
        <v>21</v>
      </c>
      <c r="K246" t="s">
        <v>20</v>
      </c>
      <c r="L246" t="s">
        <v>22</v>
      </c>
      <c r="M246" t="s">
        <v>23</v>
      </c>
      <c r="N246" t="s">
        <v>11</v>
      </c>
      <c r="O246" t="s">
        <v>710</v>
      </c>
      <c r="P246">
        <v>377207</v>
      </c>
      <c r="Q246">
        <v>31059164902230</v>
      </c>
      <c r="R246" s="4">
        <v>7711</v>
      </c>
      <c r="S246" s="1">
        <v>45443.570138888892</v>
      </c>
      <c r="T246" t="s">
        <v>516</v>
      </c>
      <c r="U246" t="s">
        <v>559</v>
      </c>
      <c r="V246" s="2" t="s">
        <v>711</v>
      </c>
      <c r="W246" t="s">
        <v>14</v>
      </c>
      <c r="X246" t="s">
        <v>15</v>
      </c>
      <c r="Y246" t="str">
        <f t="shared" si="9"/>
        <v>Domestique</v>
      </c>
      <c r="Z246" s="5">
        <v>0.85</v>
      </c>
      <c r="AA246" s="5" t="s">
        <v>1268</v>
      </c>
      <c r="AB246" s="5" t="s">
        <v>1269</v>
      </c>
      <c r="AC246" s="5" t="s">
        <v>1270</v>
      </c>
      <c r="AD246">
        <f t="shared" si="10"/>
        <v>109</v>
      </c>
      <c r="AE24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7" spans="1:31" x14ac:dyDescent="0.35">
      <c r="A247" t="s">
        <v>6</v>
      </c>
      <c r="B247" t="s">
        <v>10</v>
      </c>
      <c r="C247" t="s">
        <v>16</v>
      </c>
      <c r="D247" t="s">
        <v>19</v>
      </c>
      <c r="E247" t="s">
        <v>17</v>
      </c>
      <c r="F247" t="s">
        <v>18</v>
      </c>
      <c r="G247" t="s">
        <v>11</v>
      </c>
      <c r="H247" s="4">
        <v>7512</v>
      </c>
      <c r="I247" t="s">
        <v>24</v>
      </c>
      <c r="J247" t="s">
        <v>21</v>
      </c>
      <c r="K247" t="s">
        <v>20</v>
      </c>
      <c r="L247" t="s">
        <v>22</v>
      </c>
      <c r="M247" t="s">
        <v>23</v>
      </c>
      <c r="N247" t="s">
        <v>11</v>
      </c>
      <c r="O247" t="s">
        <v>712</v>
      </c>
      <c r="P247">
        <v>377206</v>
      </c>
      <c r="Q247">
        <v>31059164901984</v>
      </c>
      <c r="R247" s="4">
        <v>7711</v>
      </c>
      <c r="S247" s="1">
        <v>45443.565972222219</v>
      </c>
      <c r="T247" t="s">
        <v>516</v>
      </c>
      <c r="U247" t="s">
        <v>559</v>
      </c>
      <c r="V247" s="2" t="s">
        <v>713</v>
      </c>
      <c r="W247" t="s">
        <v>14</v>
      </c>
      <c r="X247" t="s">
        <v>15</v>
      </c>
      <c r="Y247" t="str">
        <f t="shared" si="9"/>
        <v>Domestique</v>
      </c>
      <c r="Z247" s="5">
        <v>0.85</v>
      </c>
      <c r="AA247" s="5" t="s">
        <v>1268</v>
      </c>
      <c r="AB247" s="5" t="s">
        <v>1269</v>
      </c>
      <c r="AC247" s="5" t="s">
        <v>1270</v>
      </c>
      <c r="AD247">
        <f t="shared" si="10"/>
        <v>109</v>
      </c>
      <c r="AE247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8" spans="1:31" x14ac:dyDescent="0.35">
      <c r="A248" t="s">
        <v>6</v>
      </c>
      <c r="B248" t="s">
        <v>10</v>
      </c>
      <c r="C248" t="s">
        <v>16</v>
      </c>
      <c r="D248" t="s">
        <v>19</v>
      </c>
      <c r="E248" t="s">
        <v>17</v>
      </c>
      <c r="F248" t="s">
        <v>18</v>
      </c>
      <c r="G248" t="s">
        <v>11</v>
      </c>
      <c r="H248" s="4">
        <v>7512</v>
      </c>
      <c r="I248" t="s">
        <v>24</v>
      </c>
      <c r="J248" t="s">
        <v>21</v>
      </c>
      <c r="K248" t="s">
        <v>20</v>
      </c>
      <c r="L248" t="s">
        <v>22</v>
      </c>
      <c r="M248" t="s">
        <v>23</v>
      </c>
      <c r="N248" t="s">
        <v>11</v>
      </c>
      <c r="O248" t="s">
        <v>714</v>
      </c>
      <c r="P248">
        <v>377205</v>
      </c>
      <c r="Q248">
        <v>31059164901570</v>
      </c>
      <c r="R248" s="4">
        <v>7711</v>
      </c>
      <c r="S248" s="1">
        <v>45443.5625</v>
      </c>
      <c r="T248" t="s">
        <v>516</v>
      </c>
      <c r="U248" t="s">
        <v>559</v>
      </c>
      <c r="V248" s="2" t="s">
        <v>715</v>
      </c>
      <c r="W248" t="s">
        <v>14</v>
      </c>
      <c r="X248" t="s">
        <v>15</v>
      </c>
      <c r="Y248" t="str">
        <f t="shared" si="9"/>
        <v>Domestique</v>
      </c>
      <c r="Z248" s="5">
        <v>0.85</v>
      </c>
      <c r="AA248" s="5" t="s">
        <v>1268</v>
      </c>
      <c r="AB248" s="5" t="s">
        <v>1269</v>
      </c>
      <c r="AC248" s="5" t="s">
        <v>1270</v>
      </c>
      <c r="AD248">
        <f t="shared" si="10"/>
        <v>109</v>
      </c>
      <c r="AE24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9" spans="1:31" x14ac:dyDescent="0.35">
      <c r="A249" t="s">
        <v>6</v>
      </c>
      <c r="B249" t="s">
        <v>10</v>
      </c>
      <c r="C249" t="s">
        <v>16</v>
      </c>
      <c r="D249" t="s">
        <v>19</v>
      </c>
      <c r="E249" t="s">
        <v>17</v>
      </c>
      <c r="F249" t="s">
        <v>18</v>
      </c>
      <c r="G249" t="s">
        <v>11</v>
      </c>
      <c r="H249" s="4">
        <v>7512</v>
      </c>
      <c r="I249" t="s">
        <v>24</v>
      </c>
      <c r="J249" t="s">
        <v>21</v>
      </c>
      <c r="K249" t="s">
        <v>20</v>
      </c>
      <c r="L249" t="s">
        <v>22</v>
      </c>
      <c r="M249" t="s">
        <v>23</v>
      </c>
      <c r="N249" t="s">
        <v>11</v>
      </c>
      <c r="O249" t="s">
        <v>716</v>
      </c>
      <c r="P249">
        <v>377204</v>
      </c>
      <c r="Q249">
        <v>31059164901562</v>
      </c>
      <c r="R249" s="4">
        <v>7711</v>
      </c>
      <c r="S249" s="1">
        <v>45443.55972222222</v>
      </c>
      <c r="T249" t="s">
        <v>516</v>
      </c>
      <c r="U249" t="s">
        <v>559</v>
      </c>
      <c r="V249" s="2" t="s">
        <v>717</v>
      </c>
      <c r="W249" t="s">
        <v>14</v>
      </c>
      <c r="X249" t="s">
        <v>15</v>
      </c>
      <c r="Y249" t="str">
        <f t="shared" si="9"/>
        <v>Domestique</v>
      </c>
      <c r="Z249" s="5">
        <v>0.85</v>
      </c>
      <c r="AA249" s="5" t="s">
        <v>1268</v>
      </c>
      <c r="AB249" s="5" t="s">
        <v>1269</v>
      </c>
      <c r="AC249" s="5" t="s">
        <v>1270</v>
      </c>
      <c r="AD249">
        <f t="shared" si="10"/>
        <v>109</v>
      </c>
      <c r="AE249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0" spans="1:31" x14ac:dyDescent="0.35">
      <c r="A250" t="s">
        <v>6</v>
      </c>
      <c r="B250" t="s">
        <v>10</v>
      </c>
      <c r="C250" t="s">
        <v>16</v>
      </c>
      <c r="D250" t="s">
        <v>19</v>
      </c>
      <c r="E250" t="s">
        <v>17</v>
      </c>
      <c r="F250" t="s">
        <v>18</v>
      </c>
      <c r="G250" t="s">
        <v>11</v>
      </c>
      <c r="H250" s="4">
        <v>7512</v>
      </c>
      <c r="I250" t="s">
        <v>24</v>
      </c>
      <c r="J250" t="s">
        <v>21</v>
      </c>
      <c r="K250" t="s">
        <v>20</v>
      </c>
      <c r="L250" t="s">
        <v>22</v>
      </c>
      <c r="M250" t="s">
        <v>23</v>
      </c>
      <c r="N250" t="s">
        <v>11</v>
      </c>
      <c r="O250" t="s">
        <v>718</v>
      </c>
      <c r="P250">
        <v>377202</v>
      </c>
      <c r="Q250">
        <v>31059164901729</v>
      </c>
      <c r="R250" s="4">
        <v>7711</v>
      </c>
      <c r="S250" s="1">
        <v>45443.556250000001</v>
      </c>
      <c r="T250" t="s">
        <v>516</v>
      </c>
      <c r="U250" t="s">
        <v>559</v>
      </c>
      <c r="V250" s="2" t="s">
        <v>719</v>
      </c>
      <c r="W250" t="s">
        <v>14</v>
      </c>
      <c r="X250" t="s">
        <v>15</v>
      </c>
      <c r="Y250" t="str">
        <f t="shared" si="9"/>
        <v>Domestique</v>
      </c>
      <c r="Z250" s="5">
        <v>0.85</v>
      </c>
      <c r="AA250" s="5" t="s">
        <v>1268</v>
      </c>
      <c r="AB250" s="5" t="s">
        <v>1269</v>
      </c>
      <c r="AC250" s="5" t="s">
        <v>1270</v>
      </c>
      <c r="AD250">
        <f t="shared" si="10"/>
        <v>109</v>
      </c>
      <c r="AE250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1" spans="1:31" x14ac:dyDescent="0.35">
      <c r="A251" t="s">
        <v>6</v>
      </c>
      <c r="B251" t="s">
        <v>10</v>
      </c>
      <c r="C251" t="s">
        <v>16</v>
      </c>
      <c r="D251" t="s">
        <v>19</v>
      </c>
      <c r="E251" t="s">
        <v>17</v>
      </c>
      <c r="F251" t="s">
        <v>18</v>
      </c>
      <c r="G251" t="s">
        <v>11</v>
      </c>
      <c r="H251" s="4">
        <v>7512</v>
      </c>
      <c r="I251" t="s">
        <v>24</v>
      </c>
      <c r="J251" t="s">
        <v>21</v>
      </c>
      <c r="K251" t="s">
        <v>20</v>
      </c>
      <c r="L251" t="s">
        <v>22</v>
      </c>
      <c r="M251" t="s">
        <v>23</v>
      </c>
      <c r="N251" t="s">
        <v>11</v>
      </c>
      <c r="O251" t="s">
        <v>720</v>
      </c>
      <c r="P251">
        <v>377183</v>
      </c>
      <c r="Q251">
        <v>31059164901901</v>
      </c>
      <c r="R251" s="4">
        <v>7711</v>
      </c>
      <c r="S251" s="1">
        <v>45443.508333333331</v>
      </c>
      <c r="T251" t="s">
        <v>516</v>
      </c>
      <c r="U251" t="s">
        <v>559</v>
      </c>
      <c r="V251" s="2" t="s">
        <v>721</v>
      </c>
      <c r="W251" t="s">
        <v>14</v>
      </c>
      <c r="X251" t="s">
        <v>15</v>
      </c>
      <c r="Y251" t="str">
        <f t="shared" si="9"/>
        <v>Domestique</v>
      </c>
      <c r="Z251" s="5">
        <v>0.85</v>
      </c>
      <c r="AA251" s="5" t="s">
        <v>1268</v>
      </c>
      <c r="AB251" s="5" t="s">
        <v>1269</v>
      </c>
      <c r="AC251" s="5" t="s">
        <v>1270</v>
      </c>
      <c r="AD251">
        <f t="shared" si="10"/>
        <v>109</v>
      </c>
      <c r="AE251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2" spans="1:31" x14ac:dyDescent="0.35">
      <c r="A252" t="s">
        <v>6</v>
      </c>
      <c r="B252" t="s">
        <v>10</v>
      </c>
      <c r="C252" t="s">
        <v>16</v>
      </c>
      <c r="D252" t="s">
        <v>19</v>
      </c>
      <c r="E252" t="s">
        <v>17</v>
      </c>
      <c r="F252" t="s">
        <v>18</v>
      </c>
      <c r="G252" t="s">
        <v>11</v>
      </c>
      <c r="H252" s="4">
        <v>7512</v>
      </c>
      <c r="I252" t="s">
        <v>24</v>
      </c>
      <c r="J252" t="s">
        <v>21</v>
      </c>
      <c r="K252" t="s">
        <v>20</v>
      </c>
      <c r="L252" t="s">
        <v>22</v>
      </c>
      <c r="M252" t="s">
        <v>23</v>
      </c>
      <c r="N252" t="s">
        <v>11</v>
      </c>
      <c r="O252" t="s">
        <v>722</v>
      </c>
      <c r="P252">
        <v>377162</v>
      </c>
      <c r="Q252">
        <v>31059164900671</v>
      </c>
      <c r="R252" s="4">
        <v>7711</v>
      </c>
      <c r="S252" s="1">
        <v>45443.502083333333</v>
      </c>
      <c r="T252" t="s">
        <v>516</v>
      </c>
      <c r="U252" t="s">
        <v>559</v>
      </c>
      <c r="V252" s="2" t="s">
        <v>723</v>
      </c>
      <c r="W252" t="s">
        <v>14</v>
      </c>
      <c r="X252" t="s">
        <v>15</v>
      </c>
      <c r="Y252" t="str">
        <f t="shared" si="9"/>
        <v>Domestique</v>
      </c>
      <c r="Z252" s="5">
        <v>0.85</v>
      </c>
      <c r="AA252" s="5" t="s">
        <v>1268</v>
      </c>
      <c r="AB252" s="5" t="s">
        <v>1269</v>
      </c>
      <c r="AC252" s="5" t="s">
        <v>1270</v>
      </c>
      <c r="AD252">
        <f t="shared" si="10"/>
        <v>109</v>
      </c>
      <c r="AE25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3" spans="1:31" x14ac:dyDescent="0.35">
      <c r="A253" t="s">
        <v>6</v>
      </c>
      <c r="B253" t="s">
        <v>10</v>
      </c>
      <c r="C253" t="s">
        <v>16</v>
      </c>
      <c r="D253" t="s">
        <v>19</v>
      </c>
      <c r="E253" t="s">
        <v>17</v>
      </c>
      <c r="F253" t="s">
        <v>18</v>
      </c>
      <c r="G253" t="s">
        <v>11</v>
      </c>
      <c r="H253" s="4">
        <v>7512</v>
      </c>
      <c r="I253" t="s">
        <v>24</v>
      </c>
      <c r="J253" t="s">
        <v>21</v>
      </c>
      <c r="K253" t="s">
        <v>20</v>
      </c>
      <c r="L253" t="s">
        <v>22</v>
      </c>
      <c r="M253" t="s">
        <v>23</v>
      </c>
      <c r="N253" t="s">
        <v>11</v>
      </c>
      <c r="O253" t="s">
        <v>724</v>
      </c>
      <c r="P253">
        <v>377158</v>
      </c>
      <c r="Q253">
        <v>31059164901596</v>
      </c>
      <c r="R253" s="4">
        <v>7711</v>
      </c>
      <c r="S253" s="1">
        <v>45443.499305555553</v>
      </c>
      <c r="T253" t="s">
        <v>516</v>
      </c>
      <c r="U253" t="s">
        <v>559</v>
      </c>
      <c r="V253" s="2" t="s">
        <v>725</v>
      </c>
      <c r="W253" t="s">
        <v>14</v>
      </c>
      <c r="X253" t="s">
        <v>15</v>
      </c>
      <c r="Y253" t="str">
        <f t="shared" si="9"/>
        <v>Domestique</v>
      </c>
      <c r="Z253" s="5">
        <v>0.85</v>
      </c>
      <c r="AA253" s="5" t="s">
        <v>1268</v>
      </c>
      <c r="AB253" s="5" t="s">
        <v>1269</v>
      </c>
      <c r="AC253" s="5" t="s">
        <v>1270</v>
      </c>
      <c r="AD253">
        <f t="shared" si="10"/>
        <v>109</v>
      </c>
      <c r="AE253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4" spans="1:31" x14ac:dyDescent="0.35">
      <c r="A254" t="s">
        <v>6</v>
      </c>
      <c r="B254" t="s">
        <v>10</v>
      </c>
      <c r="C254" t="s">
        <v>16</v>
      </c>
      <c r="D254" t="s">
        <v>19</v>
      </c>
      <c r="E254" t="s">
        <v>17</v>
      </c>
      <c r="F254" t="s">
        <v>18</v>
      </c>
      <c r="G254" t="s">
        <v>11</v>
      </c>
      <c r="H254" s="4">
        <v>7512</v>
      </c>
      <c r="I254" t="s">
        <v>24</v>
      </c>
      <c r="J254" t="s">
        <v>21</v>
      </c>
      <c r="K254" t="s">
        <v>20</v>
      </c>
      <c r="L254" t="s">
        <v>22</v>
      </c>
      <c r="M254" t="s">
        <v>23</v>
      </c>
      <c r="N254" t="s">
        <v>11</v>
      </c>
      <c r="O254" t="s">
        <v>726</v>
      </c>
      <c r="P254">
        <v>377156</v>
      </c>
      <c r="Q254">
        <v>31059164901588</v>
      </c>
      <c r="R254" s="4">
        <v>7711</v>
      </c>
      <c r="S254" s="1">
        <v>45443.494444444441</v>
      </c>
      <c r="T254" t="s">
        <v>516</v>
      </c>
      <c r="U254" t="s">
        <v>559</v>
      </c>
      <c r="V254" s="2" t="s">
        <v>727</v>
      </c>
      <c r="W254" t="s">
        <v>14</v>
      </c>
      <c r="X254" t="s">
        <v>15</v>
      </c>
      <c r="Y254" t="str">
        <f t="shared" si="9"/>
        <v>Domestique</v>
      </c>
      <c r="Z254" s="5">
        <v>0.85</v>
      </c>
      <c r="AA254" s="5" t="s">
        <v>1268</v>
      </c>
      <c r="AB254" s="5" t="s">
        <v>1269</v>
      </c>
      <c r="AC254" s="5" t="s">
        <v>1270</v>
      </c>
      <c r="AD254">
        <f t="shared" si="10"/>
        <v>109</v>
      </c>
      <c r="AE254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5" spans="1:31" x14ac:dyDescent="0.35">
      <c r="A255" t="s">
        <v>6</v>
      </c>
      <c r="B255" t="s">
        <v>10</v>
      </c>
      <c r="C255" t="s">
        <v>16</v>
      </c>
      <c r="D255" t="s">
        <v>19</v>
      </c>
      <c r="E255" t="s">
        <v>17</v>
      </c>
      <c r="F255" t="s">
        <v>18</v>
      </c>
      <c r="G255" t="s">
        <v>11</v>
      </c>
      <c r="H255" s="4">
        <v>7512</v>
      </c>
      <c r="I255" t="s">
        <v>24</v>
      </c>
      <c r="J255" t="s">
        <v>21</v>
      </c>
      <c r="K255" t="s">
        <v>20</v>
      </c>
      <c r="L255" t="s">
        <v>22</v>
      </c>
      <c r="M255" t="s">
        <v>23</v>
      </c>
      <c r="N255" t="s">
        <v>11</v>
      </c>
      <c r="O255" t="s">
        <v>728</v>
      </c>
      <c r="P255">
        <v>377153</v>
      </c>
      <c r="Q255">
        <v>31059164901604</v>
      </c>
      <c r="R255" s="4">
        <v>7711</v>
      </c>
      <c r="S255" s="1">
        <v>45443.488888888889</v>
      </c>
      <c r="T255" t="s">
        <v>516</v>
      </c>
      <c r="U255" t="s">
        <v>559</v>
      </c>
      <c r="V255" s="2" t="s">
        <v>729</v>
      </c>
      <c r="W255" t="s">
        <v>14</v>
      </c>
      <c r="X255" t="s">
        <v>15</v>
      </c>
      <c r="Y255" t="str">
        <f t="shared" si="9"/>
        <v>Domestique</v>
      </c>
      <c r="Z255" s="5">
        <v>0.85</v>
      </c>
      <c r="AA255" s="5" t="s">
        <v>1268</v>
      </c>
      <c r="AB255" s="5" t="s">
        <v>1269</v>
      </c>
      <c r="AC255" s="5" t="s">
        <v>1270</v>
      </c>
      <c r="AD255">
        <f t="shared" si="10"/>
        <v>109</v>
      </c>
      <c r="AE255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6" spans="1:31" x14ac:dyDescent="0.35">
      <c r="A256" t="s">
        <v>6</v>
      </c>
      <c r="B256" t="s">
        <v>10</v>
      </c>
      <c r="C256" t="s">
        <v>16</v>
      </c>
      <c r="D256" t="s">
        <v>19</v>
      </c>
      <c r="E256" t="s">
        <v>17</v>
      </c>
      <c r="F256" t="s">
        <v>18</v>
      </c>
      <c r="G256" t="s">
        <v>11</v>
      </c>
      <c r="H256" s="4">
        <v>7512</v>
      </c>
      <c r="I256" t="s">
        <v>24</v>
      </c>
      <c r="J256" t="s">
        <v>21</v>
      </c>
      <c r="K256" t="s">
        <v>20</v>
      </c>
      <c r="L256" t="s">
        <v>22</v>
      </c>
      <c r="M256" t="s">
        <v>23</v>
      </c>
      <c r="N256" t="s">
        <v>11</v>
      </c>
      <c r="O256" t="s">
        <v>730</v>
      </c>
      <c r="P256">
        <v>377147</v>
      </c>
      <c r="Q256">
        <v>31059164901133</v>
      </c>
      <c r="R256" s="4">
        <v>7711</v>
      </c>
      <c r="S256" s="1">
        <v>45443.482638888891</v>
      </c>
      <c r="T256" t="s">
        <v>516</v>
      </c>
      <c r="U256" t="s">
        <v>731</v>
      </c>
      <c r="V256" s="2" t="s">
        <v>732</v>
      </c>
      <c r="W256" t="s">
        <v>14</v>
      </c>
      <c r="X256" t="s">
        <v>15</v>
      </c>
      <c r="Y256" t="str">
        <f t="shared" si="9"/>
        <v>Domestique</v>
      </c>
      <c r="Z256" s="5">
        <v>0.85</v>
      </c>
      <c r="AA256" s="5" t="s">
        <v>1268</v>
      </c>
      <c r="AB256" s="5" t="s">
        <v>1269</v>
      </c>
      <c r="AC256" s="5" t="s">
        <v>1270</v>
      </c>
      <c r="AD256">
        <f t="shared" si="10"/>
        <v>109</v>
      </c>
      <c r="AE256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7" spans="1:31" x14ac:dyDescent="0.35">
      <c r="A257" t="s">
        <v>6</v>
      </c>
      <c r="B257" t="s">
        <v>10</v>
      </c>
      <c r="C257" t="s">
        <v>16</v>
      </c>
      <c r="D257" t="s">
        <v>19</v>
      </c>
      <c r="E257" t="s">
        <v>17</v>
      </c>
      <c r="F257" t="s">
        <v>18</v>
      </c>
      <c r="G257" t="s">
        <v>11</v>
      </c>
      <c r="H257" s="4">
        <v>7512</v>
      </c>
      <c r="I257" t="s">
        <v>24</v>
      </c>
      <c r="J257" t="s">
        <v>21</v>
      </c>
      <c r="K257" t="s">
        <v>20</v>
      </c>
      <c r="L257" t="s">
        <v>22</v>
      </c>
      <c r="M257" t="s">
        <v>23</v>
      </c>
      <c r="N257" t="s">
        <v>11</v>
      </c>
      <c r="O257" t="s">
        <v>733</v>
      </c>
      <c r="P257">
        <v>377137</v>
      </c>
      <c r="Q257">
        <v>31059164901174</v>
      </c>
      <c r="R257" s="4">
        <v>7711</v>
      </c>
      <c r="S257" s="1">
        <v>45443.478472222225</v>
      </c>
      <c r="T257" t="s">
        <v>516</v>
      </c>
      <c r="U257" t="s">
        <v>731</v>
      </c>
      <c r="V257" s="2" t="s">
        <v>734</v>
      </c>
      <c r="W257" t="s">
        <v>14</v>
      </c>
      <c r="X257" t="s">
        <v>15</v>
      </c>
      <c r="Y257" t="str">
        <f t="shared" si="9"/>
        <v>Domestique</v>
      </c>
      <c r="Z257" s="5">
        <v>0.85</v>
      </c>
      <c r="AA257" s="5" t="s">
        <v>1268</v>
      </c>
      <c r="AB257" s="5" t="s">
        <v>1269</v>
      </c>
      <c r="AC257" s="5" t="s">
        <v>1270</v>
      </c>
      <c r="AD257">
        <f t="shared" si="10"/>
        <v>109</v>
      </c>
      <c r="AE257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8" spans="1:31" x14ac:dyDescent="0.35">
      <c r="A258" t="s">
        <v>6</v>
      </c>
      <c r="B258" t="s">
        <v>10</v>
      </c>
      <c r="C258" t="s">
        <v>16</v>
      </c>
      <c r="D258" t="s">
        <v>19</v>
      </c>
      <c r="E258" t="s">
        <v>17</v>
      </c>
      <c r="F258" t="s">
        <v>18</v>
      </c>
      <c r="G258" t="s">
        <v>11</v>
      </c>
      <c r="H258" s="4">
        <v>7512</v>
      </c>
      <c r="I258" t="s">
        <v>24</v>
      </c>
      <c r="J258" t="s">
        <v>21</v>
      </c>
      <c r="K258" t="s">
        <v>20</v>
      </c>
      <c r="L258" t="s">
        <v>22</v>
      </c>
      <c r="M258" t="s">
        <v>23</v>
      </c>
      <c r="N258" t="s">
        <v>11</v>
      </c>
      <c r="O258" t="s">
        <v>735</v>
      </c>
      <c r="P258">
        <v>376455</v>
      </c>
      <c r="Q258">
        <v>31059164902008</v>
      </c>
      <c r="R258" s="4">
        <v>7711</v>
      </c>
      <c r="S258" s="1">
        <v>45441.688194444447</v>
      </c>
      <c r="T258" t="s">
        <v>516</v>
      </c>
      <c r="U258" t="s">
        <v>731</v>
      </c>
      <c r="V258" s="2" t="s">
        <v>736</v>
      </c>
      <c r="W258" t="s">
        <v>14</v>
      </c>
      <c r="X258" t="s">
        <v>15</v>
      </c>
      <c r="Y258" t="str">
        <f t="shared" si="9"/>
        <v>Domestique</v>
      </c>
      <c r="Z258" s="5">
        <v>0.85</v>
      </c>
      <c r="AA258" s="5" t="s">
        <v>1268</v>
      </c>
      <c r="AB258" s="5" t="s">
        <v>1269</v>
      </c>
      <c r="AC258" s="5" t="s">
        <v>1270</v>
      </c>
      <c r="AD258">
        <f t="shared" si="10"/>
        <v>109</v>
      </c>
      <c r="AE258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9" spans="1:31" x14ac:dyDescent="0.35">
      <c r="A259" t="s">
        <v>6</v>
      </c>
      <c r="B259" t="s">
        <v>10</v>
      </c>
      <c r="C259" t="s">
        <v>16</v>
      </c>
      <c r="D259" t="s">
        <v>19</v>
      </c>
      <c r="E259" t="s">
        <v>17</v>
      </c>
      <c r="F259" t="s">
        <v>18</v>
      </c>
      <c r="G259" t="s">
        <v>11</v>
      </c>
      <c r="H259" s="4">
        <v>7512</v>
      </c>
      <c r="I259" t="s">
        <v>24</v>
      </c>
      <c r="J259" t="s">
        <v>21</v>
      </c>
      <c r="K259" t="s">
        <v>20</v>
      </c>
      <c r="L259" t="s">
        <v>22</v>
      </c>
      <c r="M259" t="s">
        <v>23</v>
      </c>
      <c r="N259" t="s">
        <v>11</v>
      </c>
      <c r="O259" t="s">
        <v>737</v>
      </c>
      <c r="P259">
        <v>376454</v>
      </c>
      <c r="Q259">
        <v>31059164901042</v>
      </c>
      <c r="R259" s="4">
        <v>7711</v>
      </c>
      <c r="S259" s="1">
        <v>45441.686111111114</v>
      </c>
      <c r="T259" t="s">
        <v>516</v>
      </c>
      <c r="U259" t="s">
        <v>731</v>
      </c>
      <c r="V259" s="2" t="s">
        <v>738</v>
      </c>
      <c r="W259" t="s">
        <v>14</v>
      </c>
      <c r="X259" t="s">
        <v>15</v>
      </c>
      <c r="Y259" t="str">
        <f t="shared" ref="Y259:Y322" si="12">+IF(G259=N259,"Domestique","Autre")</f>
        <v>Domestique</v>
      </c>
      <c r="Z259" s="5">
        <v>0.85</v>
      </c>
      <c r="AA259" s="5" t="s">
        <v>1268</v>
      </c>
      <c r="AB259" s="5" t="s">
        <v>1269</v>
      </c>
      <c r="AC259" s="5" t="s">
        <v>1270</v>
      </c>
      <c r="AD259">
        <f t="shared" ref="AD259:AD322" si="13">COUNTIFS($AE$2:$AE$437,AE259)</f>
        <v>109</v>
      </c>
      <c r="AE259" t="str">
        <f t="shared" ref="AE259:AE322" si="14">+B259&amp;C259&amp;D259&amp;E259&amp;F259&amp;G259&amp;H259&amp;I259&amp;J259&amp;K259&amp;L259&amp;M259&amp;N259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0" spans="1:31" x14ac:dyDescent="0.35">
      <c r="A260" t="s">
        <v>6</v>
      </c>
      <c r="B260" t="s">
        <v>10</v>
      </c>
      <c r="C260" t="s">
        <v>16</v>
      </c>
      <c r="D260" t="s">
        <v>19</v>
      </c>
      <c r="E260" t="s">
        <v>17</v>
      </c>
      <c r="F260" t="s">
        <v>18</v>
      </c>
      <c r="G260" t="s">
        <v>11</v>
      </c>
      <c r="H260" s="4">
        <v>7512</v>
      </c>
      <c r="I260" t="s">
        <v>24</v>
      </c>
      <c r="J260" t="s">
        <v>21</v>
      </c>
      <c r="K260" t="s">
        <v>20</v>
      </c>
      <c r="L260" t="s">
        <v>22</v>
      </c>
      <c r="M260" t="s">
        <v>23</v>
      </c>
      <c r="N260" t="s">
        <v>11</v>
      </c>
      <c r="O260" t="s">
        <v>739</v>
      </c>
      <c r="P260">
        <v>376446</v>
      </c>
      <c r="Q260">
        <v>31059164901141</v>
      </c>
      <c r="R260" s="4">
        <v>7711</v>
      </c>
      <c r="S260" s="1">
        <v>45441.680555555555</v>
      </c>
      <c r="T260" t="s">
        <v>516</v>
      </c>
      <c r="U260" t="s">
        <v>731</v>
      </c>
      <c r="V260" s="2" t="s">
        <v>740</v>
      </c>
      <c r="W260" t="s">
        <v>14</v>
      </c>
      <c r="X260" t="s">
        <v>15</v>
      </c>
      <c r="Y260" t="str">
        <f t="shared" si="12"/>
        <v>Domestique</v>
      </c>
      <c r="Z260" s="5">
        <v>0.85</v>
      </c>
      <c r="AA260" s="5" t="s">
        <v>1268</v>
      </c>
      <c r="AB260" s="5" t="s">
        <v>1269</v>
      </c>
      <c r="AC260" s="5" t="s">
        <v>1270</v>
      </c>
      <c r="AD260">
        <f t="shared" si="13"/>
        <v>109</v>
      </c>
      <c r="AE260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1" spans="1:31" x14ac:dyDescent="0.35">
      <c r="A261" t="s">
        <v>6</v>
      </c>
      <c r="B261" t="s">
        <v>10</v>
      </c>
      <c r="C261" t="s">
        <v>16</v>
      </c>
      <c r="D261" t="s">
        <v>19</v>
      </c>
      <c r="E261" t="s">
        <v>17</v>
      </c>
      <c r="F261" t="s">
        <v>18</v>
      </c>
      <c r="G261" t="s">
        <v>11</v>
      </c>
      <c r="H261" s="4">
        <v>7512</v>
      </c>
      <c r="I261" t="s">
        <v>24</v>
      </c>
      <c r="J261" t="s">
        <v>21</v>
      </c>
      <c r="K261" t="s">
        <v>20</v>
      </c>
      <c r="L261" t="s">
        <v>22</v>
      </c>
      <c r="M261" t="s">
        <v>23</v>
      </c>
      <c r="N261" t="s">
        <v>11</v>
      </c>
      <c r="O261" t="s">
        <v>741</v>
      </c>
      <c r="P261">
        <v>376445</v>
      </c>
      <c r="Q261">
        <v>31059164901125</v>
      </c>
      <c r="R261" s="4">
        <v>7711</v>
      </c>
      <c r="S261" s="1">
        <v>45441.678472222222</v>
      </c>
      <c r="T261" t="s">
        <v>516</v>
      </c>
      <c r="U261" t="s">
        <v>731</v>
      </c>
      <c r="V261" s="2" t="s">
        <v>742</v>
      </c>
      <c r="W261" t="s">
        <v>14</v>
      </c>
      <c r="X261" t="s">
        <v>15</v>
      </c>
      <c r="Y261" t="str">
        <f t="shared" si="12"/>
        <v>Domestique</v>
      </c>
      <c r="Z261" s="5">
        <v>0.85</v>
      </c>
      <c r="AA261" s="5" t="s">
        <v>1268</v>
      </c>
      <c r="AB261" s="5" t="s">
        <v>1269</v>
      </c>
      <c r="AC261" s="5" t="s">
        <v>1270</v>
      </c>
      <c r="AD261">
        <f t="shared" si="13"/>
        <v>109</v>
      </c>
      <c r="AE261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2" spans="1:31" x14ac:dyDescent="0.35">
      <c r="A262" t="s">
        <v>6</v>
      </c>
      <c r="B262" t="s">
        <v>10</v>
      </c>
      <c r="C262" t="s">
        <v>16</v>
      </c>
      <c r="D262" t="s">
        <v>19</v>
      </c>
      <c r="E262" t="s">
        <v>17</v>
      </c>
      <c r="F262" t="s">
        <v>18</v>
      </c>
      <c r="G262" t="s">
        <v>11</v>
      </c>
      <c r="H262" s="4">
        <v>7512</v>
      </c>
      <c r="I262" t="s">
        <v>24</v>
      </c>
      <c r="J262" t="s">
        <v>21</v>
      </c>
      <c r="K262" t="s">
        <v>20</v>
      </c>
      <c r="L262" t="s">
        <v>22</v>
      </c>
      <c r="M262" t="s">
        <v>23</v>
      </c>
      <c r="N262" t="s">
        <v>11</v>
      </c>
      <c r="O262" t="s">
        <v>743</v>
      </c>
      <c r="P262">
        <v>376440</v>
      </c>
      <c r="Q262">
        <v>31059164902107</v>
      </c>
      <c r="R262" s="4">
        <v>7711</v>
      </c>
      <c r="S262" s="1">
        <v>45441.670138888891</v>
      </c>
      <c r="T262" t="s">
        <v>516</v>
      </c>
      <c r="U262" t="s">
        <v>731</v>
      </c>
      <c r="V262" s="2" t="s">
        <v>744</v>
      </c>
      <c r="W262" t="s">
        <v>14</v>
      </c>
      <c r="X262" t="s">
        <v>15</v>
      </c>
      <c r="Y262" t="str">
        <f t="shared" si="12"/>
        <v>Domestique</v>
      </c>
      <c r="Z262" s="5">
        <v>0.85</v>
      </c>
      <c r="AA262" s="5" t="s">
        <v>1268</v>
      </c>
      <c r="AB262" s="5" t="s">
        <v>1269</v>
      </c>
      <c r="AC262" s="5" t="s">
        <v>1270</v>
      </c>
      <c r="AD262">
        <f t="shared" si="13"/>
        <v>109</v>
      </c>
      <c r="AE262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3" spans="1:31" x14ac:dyDescent="0.35">
      <c r="A263" t="s">
        <v>6</v>
      </c>
      <c r="B263" t="s">
        <v>10</v>
      </c>
      <c r="C263" t="s">
        <v>16</v>
      </c>
      <c r="D263" t="s">
        <v>19</v>
      </c>
      <c r="E263" t="s">
        <v>17</v>
      </c>
      <c r="F263" t="s">
        <v>18</v>
      </c>
      <c r="G263" t="s">
        <v>11</v>
      </c>
      <c r="H263" s="4">
        <v>7512</v>
      </c>
      <c r="I263" t="s">
        <v>24</v>
      </c>
      <c r="J263" t="s">
        <v>21</v>
      </c>
      <c r="K263" t="s">
        <v>20</v>
      </c>
      <c r="L263" t="s">
        <v>22</v>
      </c>
      <c r="M263" t="s">
        <v>23</v>
      </c>
      <c r="N263" t="s">
        <v>11</v>
      </c>
      <c r="O263" t="s">
        <v>745</v>
      </c>
      <c r="P263">
        <v>376437</v>
      </c>
      <c r="Q263">
        <v>31059164902099</v>
      </c>
      <c r="R263" s="4">
        <v>7711</v>
      </c>
      <c r="S263" s="1">
        <v>45441.667361111111</v>
      </c>
      <c r="T263" t="s">
        <v>516</v>
      </c>
      <c r="U263" t="s">
        <v>731</v>
      </c>
      <c r="V263" s="2" t="s">
        <v>746</v>
      </c>
      <c r="W263" t="s">
        <v>14</v>
      </c>
      <c r="X263" t="s">
        <v>15</v>
      </c>
      <c r="Y263" t="str">
        <f t="shared" si="12"/>
        <v>Domestique</v>
      </c>
      <c r="Z263" s="5">
        <v>0.85</v>
      </c>
      <c r="AA263" s="5" t="s">
        <v>1268</v>
      </c>
      <c r="AB263" s="5" t="s">
        <v>1269</v>
      </c>
      <c r="AC263" s="5" t="s">
        <v>1270</v>
      </c>
      <c r="AD263">
        <f t="shared" si="13"/>
        <v>109</v>
      </c>
      <c r="AE263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4" spans="1:31" x14ac:dyDescent="0.35">
      <c r="A264" t="s">
        <v>6</v>
      </c>
      <c r="B264" t="s">
        <v>10</v>
      </c>
      <c r="C264" t="s">
        <v>16</v>
      </c>
      <c r="D264" t="s">
        <v>19</v>
      </c>
      <c r="E264" t="s">
        <v>17</v>
      </c>
      <c r="F264" t="s">
        <v>18</v>
      </c>
      <c r="G264" t="s">
        <v>11</v>
      </c>
      <c r="H264" s="4">
        <v>7512</v>
      </c>
      <c r="I264" t="s">
        <v>24</v>
      </c>
      <c r="J264" t="s">
        <v>21</v>
      </c>
      <c r="K264" t="s">
        <v>20</v>
      </c>
      <c r="L264" t="s">
        <v>22</v>
      </c>
      <c r="M264" t="s">
        <v>23</v>
      </c>
      <c r="N264" t="s">
        <v>11</v>
      </c>
      <c r="O264" t="s">
        <v>747</v>
      </c>
      <c r="P264">
        <v>376435</v>
      </c>
      <c r="Q264">
        <v>31059164901935</v>
      </c>
      <c r="R264" s="4">
        <v>7711</v>
      </c>
      <c r="S264" s="1">
        <v>45441.663888888892</v>
      </c>
      <c r="T264" t="s">
        <v>516</v>
      </c>
      <c r="U264" t="s">
        <v>731</v>
      </c>
      <c r="V264" s="2" t="s">
        <v>748</v>
      </c>
      <c r="W264" t="s">
        <v>14</v>
      </c>
      <c r="X264" t="s">
        <v>15</v>
      </c>
      <c r="Y264" t="str">
        <f t="shared" si="12"/>
        <v>Domestique</v>
      </c>
      <c r="Z264" s="5">
        <v>0.85</v>
      </c>
      <c r="AA264" s="5" t="s">
        <v>1268</v>
      </c>
      <c r="AB264" s="5" t="s">
        <v>1269</v>
      </c>
      <c r="AC264" s="5" t="s">
        <v>1270</v>
      </c>
      <c r="AD264">
        <f t="shared" si="13"/>
        <v>109</v>
      </c>
      <c r="AE264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5" spans="1:31" x14ac:dyDescent="0.35">
      <c r="A265" t="s">
        <v>6</v>
      </c>
      <c r="B265" t="s">
        <v>10</v>
      </c>
      <c r="C265" t="s">
        <v>16</v>
      </c>
      <c r="D265" t="s">
        <v>19</v>
      </c>
      <c r="E265" t="s">
        <v>17</v>
      </c>
      <c r="F265" t="s">
        <v>18</v>
      </c>
      <c r="G265" t="s">
        <v>11</v>
      </c>
      <c r="H265" s="4">
        <v>7512</v>
      </c>
      <c r="I265" t="s">
        <v>24</v>
      </c>
      <c r="J265" t="s">
        <v>21</v>
      </c>
      <c r="K265" t="s">
        <v>20</v>
      </c>
      <c r="L265" t="s">
        <v>22</v>
      </c>
      <c r="M265" t="s">
        <v>23</v>
      </c>
      <c r="N265" t="s">
        <v>11</v>
      </c>
      <c r="O265" t="s">
        <v>749</v>
      </c>
      <c r="P265">
        <v>376433</v>
      </c>
      <c r="Q265">
        <v>31059164901950</v>
      </c>
      <c r="R265" s="4">
        <v>7711</v>
      </c>
      <c r="S265" s="1">
        <v>45441.661805555559</v>
      </c>
      <c r="T265" t="s">
        <v>516</v>
      </c>
      <c r="U265" t="s">
        <v>731</v>
      </c>
      <c r="V265" s="2" t="s">
        <v>750</v>
      </c>
      <c r="W265" t="s">
        <v>14</v>
      </c>
      <c r="X265" t="s">
        <v>15</v>
      </c>
      <c r="Y265" t="str">
        <f t="shared" si="12"/>
        <v>Domestique</v>
      </c>
      <c r="Z265" s="5">
        <v>0.85</v>
      </c>
      <c r="AA265" s="5" t="s">
        <v>1268</v>
      </c>
      <c r="AB265" s="5" t="s">
        <v>1269</v>
      </c>
      <c r="AC265" s="5" t="s">
        <v>1270</v>
      </c>
      <c r="AD265">
        <f t="shared" si="13"/>
        <v>109</v>
      </c>
      <c r="AE265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6" spans="1:31" x14ac:dyDescent="0.35">
      <c r="A266" t="s">
        <v>6</v>
      </c>
      <c r="B266" t="s">
        <v>10</v>
      </c>
      <c r="C266" t="s">
        <v>16</v>
      </c>
      <c r="D266" t="s">
        <v>19</v>
      </c>
      <c r="E266" t="s">
        <v>17</v>
      </c>
      <c r="F266" t="s">
        <v>18</v>
      </c>
      <c r="G266" t="s">
        <v>11</v>
      </c>
      <c r="H266" s="4">
        <v>7512</v>
      </c>
      <c r="I266" t="s">
        <v>24</v>
      </c>
      <c r="J266" t="s">
        <v>21</v>
      </c>
      <c r="K266" t="s">
        <v>20</v>
      </c>
      <c r="L266" t="s">
        <v>22</v>
      </c>
      <c r="M266" t="s">
        <v>23</v>
      </c>
      <c r="N266" t="s">
        <v>11</v>
      </c>
      <c r="O266" t="s">
        <v>751</v>
      </c>
      <c r="P266">
        <v>376432</v>
      </c>
      <c r="Q266">
        <v>31059164902180</v>
      </c>
      <c r="R266" s="4">
        <v>7711</v>
      </c>
      <c r="S266" s="1">
        <v>45441.651388888888</v>
      </c>
      <c r="T266" t="s">
        <v>516</v>
      </c>
      <c r="U266" t="s">
        <v>731</v>
      </c>
      <c r="V266" s="2" t="s">
        <v>752</v>
      </c>
      <c r="W266" t="s">
        <v>14</v>
      </c>
      <c r="X266" t="s">
        <v>15</v>
      </c>
      <c r="Y266" t="str">
        <f t="shared" si="12"/>
        <v>Domestique</v>
      </c>
      <c r="Z266" s="5">
        <v>0.85</v>
      </c>
      <c r="AA266" s="5" t="s">
        <v>1268</v>
      </c>
      <c r="AB266" s="5" t="s">
        <v>1269</v>
      </c>
      <c r="AC266" s="5" t="s">
        <v>1270</v>
      </c>
      <c r="AD266">
        <f t="shared" si="13"/>
        <v>109</v>
      </c>
      <c r="AE266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7" spans="1:31" x14ac:dyDescent="0.35">
      <c r="A267" t="s">
        <v>6</v>
      </c>
      <c r="B267" t="s">
        <v>10</v>
      </c>
      <c r="C267" t="s">
        <v>16</v>
      </c>
      <c r="D267" t="s">
        <v>19</v>
      </c>
      <c r="E267" t="s">
        <v>17</v>
      </c>
      <c r="F267" t="s">
        <v>18</v>
      </c>
      <c r="G267" t="s">
        <v>11</v>
      </c>
      <c r="H267" s="4">
        <v>7512</v>
      </c>
      <c r="I267" t="s">
        <v>24</v>
      </c>
      <c r="J267" t="s">
        <v>21</v>
      </c>
      <c r="K267" t="s">
        <v>20</v>
      </c>
      <c r="L267" t="s">
        <v>22</v>
      </c>
      <c r="M267" t="s">
        <v>23</v>
      </c>
      <c r="N267" t="s">
        <v>11</v>
      </c>
      <c r="O267" t="s">
        <v>753</v>
      </c>
      <c r="P267">
        <v>376430</v>
      </c>
      <c r="Q267">
        <v>31059164901299</v>
      </c>
      <c r="R267" s="4">
        <v>7711</v>
      </c>
      <c r="S267" s="1">
        <v>45441.648611111108</v>
      </c>
      <c r="T267" t="s">
        <v>516</v>
      </c>
      <c r="U267" t="s">
        <v>731</v>
      </c>
      <c r="V267" s="2" t="s">
        <v>754</v>
      </c>
      <c r="W267" t="s">
        <v>14</v>
      </c>
      <c r="X267" t="s">
        <v>15</v>
      </c>
      <c r="Y267" t="str">
        <f t="shared" si="12"/>
        <v>Domestique</v>
      </c>
      <c r="Z267" s="5">
        <v>0.85</v>
      </c>
      <c r="AA267" s="5" t="s">
        <v>1268</v>
      </c>
      <c r="AB267" s="5" t="s">
        <v>1269</v>
      </c>
      <c r="AC267" s="5" t="s">
        <v>1270</v>
      </c>
      <c r="AD267">
        <f t="shared" si="13"/>
        <v>109</v>
      </c>
      <c r="AE267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8" spans="1:31" x14ac:dyDescent="0.35">
      <c r="A268" t="s">
        <v>6</v>
      </c>
      <c r="B268" t="s">
        <v>10</v>
      </c>
      <c r="C268" t="s">
        <v>16</v>
      </c>
      <c r="D268" t="s">
        <v>19</v>
      </c>
      <c r="E268" t="s">
        <v>17</v>
      </c>
      <c r="F268" t="s">
        <v>18</v>
      </c>
      <c r="G268" t="s">
        <v>11</v>
      </c>
      <c r="H268" s="4">
        <v>7512</v>
      </c>
      <c r="I268" t="s">
        <v>24</v>
      </c>
      <c r="J268" t="s">
        <v>21</v>
      </c>
      <c r="K268" t="s">
        <v>20</v>
      </c>
      <c r="L268" t="s">
        <v>22</v>
      </c>
      <c r="M268" t="s">
        <v>23</v>
      </c>
      <c r="N268" t="s">
        <v>11</v>
      </c>
      <c r="O268" t="s">
        <v>755</v>
      </c>
      <c r="P268">
        <v>376427</v>
      </c>
      <c r="Q268">
        <v>31059164901315</v>
      </c>
      <c r="R268" s="4">
        <v>7711</v>
      </c>
      <c r="S268" s="1">
        <v>45441.643750000003</v>
      </c>
      <c r="T268" t="s">
        <v>516</v>
      </c>
      <c r="U268" t="s">
        <v>731</v>
      </c>
      <c r="V268" s="2" t="s">
        <v>756</v>
      </c>
      <c r="W268" t="s">
        <v>14</v>
      </c>
      <c r="X268" t="s">
        <v>15</v>
      </c>
      <c r="Y268" t="str">
        <f t="shared" si="12"/>
        <v>Domestique</v>
      </c>
      <c r="Z268" s="5">
        <v>0.85</v>
      </c>
      <c r="AA268" s="5" t="s">
        <v>1268</v>
      </c>
      <c r="AB268" s="5" t="s">
        <v>1269</v>
      </c>
      <c r="AC268" s="5" t="s">
        <v>1270</v>
      </c>
      <c r="AD268">
        <f t="shared" si="13"/>
        <v>109</v>
      </c>
      <c r="AE268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9" spans="1:31" x14ac:dyDescent="0.35">
      <c r="A269" t="s">
        <v>6</v>
      </c>
      <c r="B269" t="s">
        <v>10</v>
      </c>
      <c r="C269" t="s">
        <v>16</v>
      </c>
      <c r="D269" t="s">
        <v>19</v>
      </c>
      <c r="E269" t="s">
        <v>17</v>
      </c>
      <c r="F269" t="s">
        <v>18</v>
      </c>
      <c r="G269" t="s">
        <v>11</v>
      </c>
      <c r="H269" s="4">
        <v>7512</v>
      </c>
      <c r="I269" t="s">
        <v>24</v>
      </c>
      <c r="J269" t="s">
        <v>21</v>
      </c>
      <c r="K269" t="s">
        <v>20</v>
      </c>
      <c r="L269" t="s">
        <v>22</v>
      </c>
      <c r="M269" t="s">
        <v>23</v>
      </c>
      <c r="N269" t="s">
        <v>11</v>
      </c>
      <c r="O269" t="s">
        <v>757</v>
      </c>
      <c r="P269">
        <v>376426</v>
      </c>
      <c r="Q269">
        <v>31059164901380</v>
      </c>
      <c r="R269" s="4">
        <v>7711</v>
      </c>
      <c r="S269" s="1">
        <v>45441.640972222223</v>
      </c>
      <c r="T269" t="s">
        <v>516</v>
      </c>
      <c r="U269" t="s">
        <v>731</v>
      </c>
      <c r="V269" s="2" t="s">
        <v>758</v>
      </c>
      <c r="W269" t="s">
        <v>14</v>
      </c>
      <c r="X269" t="s">
        <v>15</v>
      </c>
      <c r="Y269" t="str">
        <f t="shared" si="12"/>
        <v>Domestique</v>
      </c>
      <c r="Z269" s="5">
        <v>0.85</v>
      </c>
      <c r="AA269" s="5" t="s">
        <v>1268</v>
      </c>
      <c r="AB269" s="5" t="s">
        <v>1269</v>
      </c>
      <c r="AC269" s="5" t="s">
        <v>1270</v>
      </c>
      <c r="AD269">
        <f t="shared" si="13"/>
        <v>109</v>
      </c>
      <c r="AE269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0" spans="1:31" x14ac:dyDescent="0.35">
      <c r="A270" t="s">
        <v>6</v>
      </c>
      <c r="B270" t="s">
        <v>10</v>
      </c>
      <c r="C270" t="s">
        <v>16</v>
      </c>
      <c r="D270" t="s">
        <v>19</v>
      </c>
      <c r="E270" t="s">
        <v>17</v>
      </c>
      <c r="F270" t="s">
        <v>18</v>
      </c>
      <c r="G270" t="s">
        <v>11</v>
      </c>
      <c r="H270" s="4">
        <v>7512</v>
      </c>
      <c r="I270" t="s">
        <v>24</v>
      </c>
      <c r="J270" t="s">
        <v>21</v>
      </c>
      <c r="K270" t="s">
        <v>20</v>
      </c>
      <c r="L270" t="s">
        <v>22</v>
      </c>
      <c r="M270" t="s">
        <v>23</v>
      </c>
      <c r="N270" t="s">
        <v>11</v>
      </c>
      <c r="O270" t="s">
        <v>759</v>
      </c>
      <c r="P270">
        <v>376425</v>
      </c>
      <c r="Q270">
        <v>31059164901307</v>
      </c>
      <c r="R270" s="4">
        <v>7711</v>
      </c>
      <c r="S270" s="1">
        <v>45441.638194444444</v>
      </c>
      <c r="T270" t="s">
        <v>516</v>
      </c>
      <c r="U270" t="s">
        <v>731</v>
      </c>
      <c r="V270" s="2" t="s">
        <v>760</v>
      </c>
      <c r="W270" t="s">
        <v>14</v>
      </c>
      <c r="X270" t="s">
        <v>15</v>
      </c>
      <c r="Y270" t="str">
        <f t="shared" si="12"/>
        <v>Domestique</v>
      </c>
      <c r="Z270" s="5">
        <v>0.85</v>
      </c>
      <c r="AA270" s="5" t="s">
        <v>1268</v>
      </c>
      <c r="AB270" s="5" t="s">
        <v>1269</v>
      </c>
      <c r="AC270" s="5" t="s">
        <v>1270</v>
      </c>
      <c r="AD270">
        <f t="shared" si="13"/>
        <v>109</v>
      </c>
      <c r="AE270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1" spans="1:31" x14ac:dyDescent="0.35">
      <c r="A271" t="s">
        <v>6</v>
      </c>
      <c r="B271" t="s">
        <v>10</v>
      </c>
      <c r="C271" t="s">
        <v>16</v>
      </c>
      <c r="D271" t="s">
        <v>19</v>
      </c>
      <c r="E271" t="s">
        <v>17</v>
      </c>
      <c r="F271" t="s">
        <v>18</v>
      </c>
      <c r="G271" t="s">
        <v>11</v>
      </c>
      <c r="H271" s="4">
        <v>7512</v>
      </c>
      <c r="I271" t="s">
        <v>24</v>
      </c>
      <c r="J271" t="s">
        <v>21</v>
      </c>
      <c r="K271" t="s">
        <v>20</v>
      </c>
      <c r="L271" t="s">
        <v>22</v>
      </c>
      <c r="M271" t="s">
        <v>23</v>
      </c>
      <c r="N271" t="s">
        <v>11</v>
      </c>
      <c r="O271" t="s">
        <v>761</v>
      </c>
      <c r="P271">
        <v>376420</v>
      </c>
      <c r="Q271">
        <v>31059164901430</v>
      </c>
      <c r="R271" s="4">
        <v>7711</v>
      </c>
      <c r="S271" s="1">
        <v>45441.624305555553</v>
      </c>
      <c r="T271" t="s">
        <v>516</v>
      </c>
      <c r="U271" t="s">
        <v>731</v>
      </c>
      <c r="V271" s="2" t="s">
        <v>762</v>
      </c>
      <c r="W271" t="s">
        <v>14</v>
      </c>
      <c r="X271" t="s">
        <v>15</v>
      </c>
      <c r="Y271" t="str">
        <f t="shared" si="12"/>
        <v>Domestique</v>
      </c>
      <c r="Z271" s="5">
        <v>0.85</v>
      </c>
      <c r="AA271" s="5" t="s">
        <v>1268</v>
      </c>
      <c r="AB271" s="5" t="s">
        <v>1269</v>
      </c>
      <c r="AC271" s="5" t="s">
        <v>1270</v>
      </c>
      <c r="AD271">
        <f t="shared" si="13"/>
        <v>109</v>
      </c>
      <c r="AE271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2" spans="1:31" x14ac:dyDescent="0.35">
      <c r="A272" t="s">
        <v>6</v>
      </c>
      <c r="B272" t="s">
        <v>10</v>
      </c>
      <c r="C272" t="s">
        <v>16</v>
      </c>
      <c r="D272" t="s">
        <v>19</v>
      </c>
      <c r="E272" t="s">
        <v>17</v>
      </c>
      <c r="F272" t="s">
        <v>18</v>
      </c>
      <c r="G272" t="s">
        <v>11</v>
      </c>
      <c r="H272" s="4">
        <v>7512</v>
      </c>
      <c r="I272" t="s">
        <v>24</v>
      </c>
      <c r="J272" t="s">
        <v>21</v>
      </c>
      <c r="K272" t="s">
        <v>20</v>
      </c>
      <c r="L272" t="s">
        <v>22</v>
      </c>
      <c r="M272" t="s">
        <v>23</v>
      </c>
      <c r="N272" t="s">
        <v>11</v>
      </c>
      <c r="O272" t="s">
        <v>763</v>
      </c>
      <c r="P272">
        <v>376315</v>
      </c>
      <c r="Q272">
        <v>31059164901216</v>
      </c>
      <c r="R272" s="4">
        <v>7711</v>
      </c>
      <c r="S272" s="1">
        <v>45441.620833333334</v>
      </c>
      <c r="T272" t="s">
        <v>516</v>
      </c>
      <c r="U272" t="s">
        <v>731</v>
      </c>
      <c r="V272" s="2" t="s">
        <v>764</v>
      </c>
      <c r="W272" t="s">
        <v>14</v>
      </c>
      <c r="X272" t="s">
        <v>15</v>
      </c>
      <c r="Y272" t="str">
        <f t="shared" si="12"/>
        <v>Domestique</v>
      </c>
      <c r="Z272" s="5">
        <v>0.85</v>
      </c>
      <c r="AA272" s="5" t="s">
        <v>1268</v>
      </c>
      <c r="AB272" s="5" t="s">
        <v>1269</v>
      </c>
      <c r="AC272" s="5" t="s">
        <v>1270</v>
      </c>
      <c r="AD272">
        <f t="shared" si="13"/>
        <v>109</v>
      </c>
      <c r="AE272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3" spans="1:31" x14ac:dyDescent="0.35">
      <c r="A273" t="s">
        <v>6</v>
      </c>
      <c r="B273" t="s">
        <v>10</v>
      </c>
      <c r="C273" t="s">
        <v>16</v>
      </c>
      <c r="D273" t="s">
        <v>19</v>
      </c>
      <c r="E273" t="s">
        <v>17</v>
      </c>
      <c r="F273" t="s">
        <v>18</v>
      </c>
      <c r="G273" t="s">
        <v>11</v>
      </c>
      <c r="H273" s="4">
        <v>7512</v>
      </c>
      <c r="I273" t="s">
        <v>24</v>
      </c>
      <c r="J273" t="s">
        <v>21</v>
      </c>
      <c r="K273" t="s">
        <v>20</v>
      </c>
      <c r="L273" t="s">
        <v>22</v>
      </c>
      <c r="M273" t="s">
        <v>23</v>
      </c>
      <c r="N273" t="s">
        <v>11</v>
      </c>
      <c r="O273" t="s">
        <v>765</v>
      </c>
      <c r="P273">
        <v>376314</v>
      </c>
      <c r="Q273">
        <v>31059164901448</v>
      </c>
      <c r="R273" s="4">
        <v>7711</v>
      </c>
      <c r="S273" s="1">
        <v>45441.618055555555</v>
      </c>
      <c r="T273" t="s">
        <v>516</v>
      </c>
      <c r="U273" t="s">
        <v>731</v>
      </c>
      <c r="V273" s="2" t="s">
        <v>766</v>
      </c>
      <c r="W273" t="s">
        <v>14</v>
      </c>
      <c r="X273" t="s">
        <v>15</v>
      </c>
      <c r="Y273" t="str">
        <f t="shared" si="12"/>
        <v>Domestique</v>
      </c>
      <c r="Z273" s="5">
        <v>0.85</v>
      </c>
      <c r="AA273" s="5" t="s">
        <v>1268</v>
      </c>
      <c r="AB273" s="5" t="s">
        <v>1269</v>
      </c>
      <c r="AC273" s="5" t="s">
        <v>1270</v>
      </c>
      <c r="AD273">
        <f t="shared" si="13"/>
        <v>109</v>
      </c>
      <c r="AE273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4" spans="1:31" x14ac:dyDescent="0.35">
      <c r="A274" t="s">
        <v>6</v>
      </c>
      <c r="B274" t="s">
        <v>10</v>
      </c>
      <c r="C274" t="s">
        <v>16</v>
      </c>
      <c r="D274" t="s">
        <v>19</v>
      </c>
      <c r="E274" t="s">
        <v>17</v>
      </c>
      <c r="F274" t="s">
        <v>18</v>
      </c>
      <c r="G274" t="s">
        <v>11</v>
      </c>
      <c r="H274" s="4">
        <v>7512</v>
      </c>
      <c r="I274" t="s">
        <v>24</v>
      </c>
      <c r="J274" t="s">
        <v>21</v>
      </c>
      <c r="K274" t="s">
        <v>20</v>
      </c>
      <c r="L274" t="s">
        <v>22</v>
      </c>
      <c r="M274" t="s">
        <v>23</v>
      </c>
      <c r="N274" t="s">
        <v>11</v>
      </c>
      <c r="O274" t="s">
        <v>767</v>
      </c>
      <c r="P274">
        <v>376313</v>
      </c>
      <c r="Q274">
        <v>31059164901463</v>
      </c>
      <c r="R274" s="4">
        <v>7711</v>
      </c>
      <c r="S274" s="1">
        <v>45441.615972222222</v>
      </c>
      <c r="T274" t="s">
        <v>516</v>
      </c>
      <c r="U274" t="s">
        <v>731</v>
      </c>
      <c r="V274" s="2" t="s">
        <v>768</v>
      </c>
      <c r="W274" t="s">
        <v>14</v>
      </c>
      <c r="X274" t="s">
        <v>15</v>
      </c>
      <c r="Y274" t="str">
        <f t="shared" si="12"/>
        <v>Domestique</v>
      </c>
      <c r="Z274" s="5">
        <v>0.85</v>
      </c>
      <c r="AA274" s="5" t="s">
        <v>1268</v>
      </c>
      <c r="AB274" s="5" t="s">
        <v>1269</v>
      </c>
      <c r="AC274" s="5" t="s">
        <v>1270</v>
      </c>
      <c r="AD274">
        <f t="shared" si="13"/>
        <v>109</v>
      </c>
      <c r="AE274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5" spans="1:31" x14ac:dyDescent="0.35">
      <c r="A275" t="s">
        <v>6</v>
      </c>
      <c r="B275" t="s">
        <v>10</v>
      </c>
      <c r="C275" t="s">
        <v>16</v>
      </c>
      <c r="D275" t="s">
        <v>19</v>
      </c>
      <c r="E275" t="s">
        <v>17</v>
      </c>
      <c r="F275" t="s">
        <v>18</v>
      </c>
      <c r="G275" t="s">
        <v>11</v>
      </c>
      <c r="H275" s="4">
        <v>7512</v>
      </c>
      <c r="I275" t="s">
        <v>24</v>
      </c>
      <c r="J275" t="s">
        <v>21</v>
      </c>
      <c r="K275" t="s">
        <v>20</v>
      </c>
      <c r="L275" t="s">
        <v>22</v>
      </c>
      <c r="M275" t="s">
        <v>23</v>
      </c>
      <c r="N275" t="s">
        <v>11</v>
      </c>
      <c r="O275" t="s">
        <v>769</v>
      </c>
      <c r="P275">
        <v>376307</v>
      </c>
      <c r="Q275">
        <v>31059164901398</v>
      </c>
      <c r="R275" s="4">
        <v>7711</v>
      </c>
      <c r="S275" s="1">
        <v>45441.611805555556</v>
      </c>
      <c r="T275" t="s">
        <v>516</v>
      </c>
      <c r="U275" t="s">
        <v>731</v>
      </c>
      <c r="V275" s="2" t="s">
        <v>770</v>
      </c>
      <c r="W275" t="s">
        <v>14</v>
      </c>
      <c r="X275" t="s">
        <v>15</v>
      </c>
      <c r="Y275" t="str">
        <f t="shared" si="12"/>
        <v>Domestique</v>
      </c>
      <c r="Z275" s="5">
        <v>0.85</v>
      </c>
      <c r="AA275" s="5" t="s">
        <v>1268</v>
      </c>
      <c r="AB275" s="5" t="s">
        <v>1269</v>
      </c>
      <c r="AC275" s="5" t="s">
        <v>1270</v>
      </c>
      <c r="AD275">
        <f t="shared" si="13"/>
        <v>109</v>
      </c>
      <c r="AE275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6" spans="1:31" x14ac:dyDescent="0.35">
      <c r="A276" t="s">
        <v>6</v>
      </c>
      <c r="B276" t="s">
        <v>10</v>
      </c>
      <c r="C276" t="s">
        <v>16</v>
      </c>
      <c r="D276" t="s">
        <v>19</v>
      </c>
      <c r="E276" t="s">
        <v>17</v>
      </c>
      <c r="F276" t="s">
        <v>18</v>
      </c>
      <c r="G276" t="s">
        <v>11</v>
      </c>
      <c r="H276" s="4">
        <v>7512</v>
      </c>
      <c r="I276" t="s">
        <v>24</v>
      </c>
      <c r="J276" t="s">
        <v>21</v>
      </c>
      <c r="K276" t="s">
        <v>20</v>
      </c>
      <c r="L276" t="s">
        <v>22</v>
      </c>
      <c r="M276" t="s">
        <v>23</v>
      </c>
      <c r="N276" t="s">
        <v>11</v>
      </c>
      <c r="O276" t="s">
        <v>771</v>
      </c>
      <c r="P276">
        <v>376306</v>
      </c>
      <c r="Q276">
        <v>31059164901497</v>
      </c>
      <c r="R276" s="4">
        <v>7711</v>
      </c>
      <c r="S276" s="1">
        <v>45441.60833333333</v>
      </c>
      <c r="T276" t="s">
        <v>516</v>
      </c>
      <c r="U276" t="s">
        <v>731</v>
      </c>
      <c r="V276" s="2" t="s">
        <v>772</v>
      </c>
      <c r="W276" t="s">
        <v>14</v>
      </c>
      <c r="X276" t="s">
        <v>15</v>
      </c>
      <c r="Y276" t="str">
        <f t="shared" si="12"/>
        <v>Domestique</v>
      </c>
      <c r="Z276" s="5">
        <v>0.85</v>
      </c>
      <c r="AA276" s="5" t="s">
        <v>1268</v>
      </c>
      <c r="AB276" s="5" t="s">
        <v>1269</v>
      </c>
      <c r="AC276" s="5" t="s">
        <v>1270</v>
      </c>
      <c r="AD276">
        <f t="shared" si="13"/>
        <v>109</v>
      </c>
      <c r="AE276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7" spans="1:31" x14ac:dyDescent="0.35">
      <c r="A277" t="s">
        <v>6</v>
      </c>
      <c r="B277" t="s">
        <v>10</v>
      </c>
      <c r="C277" t="s">
        <v>16</v>
      </c>
      <c r="D277" t="s">
        <v>19</v>
      </c>
      <c r="E277" t="s">
        <v>17</v>
      </c>
      <c r="F277" t="s">
        <v>18</v>
      </c>
      <c r="G277" t="s">
        <v>11</v>
      </c>
      <c r="H277" s="4">
        <v>7512</v>
      </c>
      <c r="I277" t="s">
        <v>24</v>
      </c>
      <c r="J277" t="s">
        <v>21</v>
      </c>
      <c r="K277" t="s">
        <v>20</v>
      </c>
      <c r="L277" t="s">
        <v>22</v>
      </c>
      <c r="M277" t="s">
        <v>23</v>
      </c>
      <c r="N277" t="s">
        <v>11</v>
      </c>
      <c r="O277" t="s">
        <v>773</v>
      </c>
      <c r="P277">
        <v>376301</v>
      </c>
      <c r="Q277">
        <v>31059164901489</v>
      </c>
      <c r="R277" s="4">
        <v>7711</v>
      </c>
      <c r="S277" s="1">
        <v>45441.605555555558</v>
      </c>
      <c r="T277" t="s">
        <v>516</v>
      </c>
      <c r="U277" t="s">
        <v>731</v>
      </c>
      <c r="V277" s="2" t="s">
        <v>774</v>
      </c>
      <c r="W277" t="s">
        <v>14</v>
      </c>
      <c r="X277" t="s">
        <v>15</v>
      </c>
      <c r="Y277" t="str">
        <f t="shared" si="12"/>
        <v>Domestique</v>
      </c>
      <c r="Z277" s="5">
        <v>0.85</v>
      </c>
      <c r="AA277" s="5" t="s">
        <v>1268</v>
      </c>
      <c r="AB277" s="5" t="s">
        <v>1269</v>
      </c>
      <c r="AC277" s="5" t="s">
        <v>1270</v>
      </c>
      <c r="AD277">
        <f t="shared" si="13"/>
        <v>109</v>
      </c>
      <c r="AE277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8" spans="1:31" x14ac:dyDescent="0.35">
      <c r="A278" t="s">
        <v>6</v>
      </c>
      <c r="B278" t="s">
        <v>10</v>
      </c>
      <c r="C278" t="s">
        <v>16</v>
      </c>
      <c r="D278" t="s">
        <v>19</v>
      </c>
      <c r="E278" t="s">
        <v>17</v>
      </c>
      <c r="F278" t="s">
        <v>18</v>
      </c>
      <c r="G278" t="s">
        <v>11</v>
      </c>
      <c r="H278" s="4">
        <v>7512</v>
      </c>
      <c r="I278" t="s">
        <v>24</v>
      </c>
      <c r="J278" t="s">
        <v>21</v>
      </c>
      <c r="K278" t="s">
        <v>20</v>
      </c>
      <c r="L278" t="s">
        <v>22</v>
      </c>
      <c r="M278" t="s">
        <v>23</v>
      </c>
      <c r="N278" t="s">
        <v>11</v>
      </c>
      <c r="O278" t="s">
        <v>775</v>
      </c>
      <c r="P278">
        <v>376293</v>
      </c>
      <c r="Q278">
        <v>31059164901455</v>
      </c>
      <c r="R278" s="4">
        <v>7711</v>
      </c>
      <c r="S278" s="1">
        <v>45441.601388888892</v>
      </c>
      <c r="T278" t="s">
        <v>516</v>
      </c>
      <c r="U278" t="s">
        <v>731</v>
      </c>
      <c r="V278" s="2" t="s">
        <v>776</v>
      </c>
      <c r="W278" t="s">
        <v>14</v>
      </c>
      <c r="X278" t="s">
        <v>15</v>
      </c>
      <c r="Y278" t="str">
        <f t="shared" si="12"/>
        <v>Domestique</v>
      </c>
      <c r="Z278" s="5">
        <v>0.85</v>
      </c>
      <c r="AA278" s="5" t="s">
        <v>1268</v>
      </c>
      <c r="AB278" s="5" t="s">
        <v>1269</v>
      </c>
      <c r="AC278" s="5" t="s">
        <v>1270</v>
      </c>
      <c r="AD278">
        <f t="shared" si="13"/>
        <v>109</v>
      </c>
      <c r="AE278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9" spans="1:31" x14ac:dyDescent="0.35">
      <c r="A279" t="s">
        <v>6</v>
      </c>
      <c r="B279" t="s">
        <v>10</v>
      </c>
      <c r="C279" t="s">
        <v>16</v>
      </c>
      <c r="D279" t="s">
        <v>19</v>
      </c>
      <c r="E279" t="s">
        <v>17</v>
      </c>
      <c r="F279" t="s">
        <v>18</v>
      </c>
      <c r="G279" t="s">
        <v>11</v>
      </c>
      <c r="H279" s="4">
        <v>7512</v>
      </c>
      <c r="I279" t="s">
        <v>24</v>
      </c>
      <c r="J279" t="s">
        <v>21</v>
      </c>
      <c r="K279" t="s">
        <v>20</v>
      </c>
      <c r="L279" t="s">
        <v>22</v>
      </c>
      <c r="M279" t="s">
        <v>23</v>
      </c>
      <c r="N279" t="s">
        <v>11</v>
      </c>
      <c r="O279" t="s">
        <v>777</v>
      </c>
      <c r="P279">
        <v>376290</v>
      </c>
      <c r="Q279">
        <v>31059164901257</v>
      </c>
      <c r="R279" s="4">
        <v>7711</v>
      </c>
      <c r="S279" s="1">
        <v>45441.597916666666</v>
      </c>
      <c r="T279" t="s">
        <v>516</v>
      </c>
      <c r="U279" t="s">
        <v>731</v>
      </c>
      <c r="V279" s="2" t="s">
        <v>778</v>
      </c>
      <c r="W279" t="s">
        <v>14</v>
      </c>
      <c r="X279" t="s">
        <v>15</v>
      </c>
      <c r="Y279" t="str">
        <f t="shared" si="12"/>
        <v>Domestique</v>
      </c>
      <c r="Z279" s="5">
        <v>0.85</v>
      </c>
      <c r="AA279" s="5" t="s">
        <v>1268</v>
      </c>
      <c r="AB279" s="5" t="s">
        <v>1269</v>
      </c>
      <c r="AC279" s="5" t="s">
        <v>1270</v>
      </c>
      <c r="AD279">
        <f t="shared" si="13"/>
        <v>109</v>
      </c>
      <c r="AE279" t="str">
        <f t="shared" si="14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80" spans="1:31" x14ac:dyDescent="0.35">
      <c r="A280" t="s">
        <v>6</v>
      </c>
      <c r="B280" t="s">
        <v>10</v>
      </c>
      <c r="C280" t="s">
        <v>16</v>
      </c>
      <c r="D280" t="s">
        <v>19</v>
      </c>
      <c r="E280" t="s">
        <v>17</v>
      </c>
      <c r="F280" t="s">
        <v>18</v>
      </c>
      <c r="G280" t="s">
        <v>11</v>
      </c>
      <c r="H280" s="4">
        <v>7512</v>
      </c>
      <c r="I280" t="s">
        <v>24</v>
      </c>
      <c r="J280" t="s">
        <v>37</v>
      </c>
      <c r="K280" t="s">
        <v>20</v>
      </c>
      <c r="L280" t="s">
        <v>22</v>
      </c>
      <c r="M280" t="s">
        <v>23</v>
      </c>
      <c r="N280" t="s">
        <v>11</v>
      </c>
      <c r="O280" t="s">
        <v>779</v>
      </c>
      <c r="P280">
        <v>375572</v>
      </c>
      <c r="Q280">
        <v>31059164901893</v>
      </c>
      <c r="R280" s="4">
        <v>7711</v>
      </c>
      <c r="S280" s="1">
        <v>45440.607638888891</v>
      </c>
      <c r="T280" t="s">
        <v>516</v>
      </c>
      <c r="U280" t="s">
        <v>559</v>
      </c>
      <c r="V280" s="2" t="s">
        <v>780</v>
      </c>
      <c r="W280" t="s">
        <v>14</v>
      </c>
      <c r="X280" t="s">
        <v>15</v>
      </c>
      <c r="Y280" t="str">
        <f t="shared" si="12"/>
        <v>Domestique</v>
      </c>
      <c r="Z280" s="5">
        <v>0.85</v>
      </c>
      <c r="AA280" s="5" t="s">
        <v>1268</v>
      </c>
      <c r="AB280" s="5" t="s">
        <v>1269</v>
      </c>
      <c r="AC280" s="5" t="s">
        <v>1270</v>
      </c>
      <c r="AD280">
        <f t="shared" si="13"/>
        <v>41</v>
      </c>
      <c r="AE280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1" spans="1:31" x14ac:dyDescent="0.35">
      <c r="A281" t="s">
        <v>6</v>
      </c>
      <c r="B281" t="s">
        <v>10</v>
      </c>
      <c r="C281" t="s">
        <v>16</v>
      </c>
      <c r="D281" t="s">
        <v>19</v>
      </c>
      <c r="E281" t="s">
        <v>17</v>
      </c>
      <c r="F281" t="s">
        <v>18</v>
      </c>
      <c r="G281" t="s">
        <v>11</v>
      </c>
      <c r="H281" s="4">
        <v>7512</v>
      </c>
      <c r="I281" t="s">
        <v>24</v>
      </c>
      <c r="J281" t="s">
        <v>37</v>
      </c>
      <c r="K281" t="s">
        <v>20</v>
      </c>
      <c r="L281" t="s">
        <v>22</v>
      </c>
      <c r="M281" t="s">
        <v>23</v>
      </c>
      <c r="N281" t="s">
        <v>11</v>
      </c>
      <c r="O281" t="s">
        <v>781</v>
      </c>
      <c r="P281">
        <v>375570</v>
      </c>
      <c r="Q281">
        <v>31059164901927</v>
      </c>
      <c r="R281" s="4">
        <v>7711</v>
      </c>
      <c r="S281" s="1">
        <v>45440.605555555558</v>
      </c>
      <c r="T281" t="s">
        <v>516</v>
      </c>
      <c r="U281" t="s">
        <v>559</v>
      </c>
      <c r="V281" s="2" t="s">
        <v>782</v>
      </c>
      <c r="W281" t="s">
        <v>14</v>
      </c>
      <c r="X281" t="s">
        <v>15</v>
      </c>
      <c r="Y281" t="str">
        <f t="shared" si="12"/>
        <v>Domestique</v>
      </c>
      <c r="Z281" s="5">
        <v>0.85</v>
      </c>
      <c r="AA281" s="5" t="s">
        <v>1268</v>
      </c>
      <c r="AB281" s="5" t="s">
        <v>1269</v>
      </c>
      <c r="AC281" s="5" t="s">
        <v>1270</v>
      </c>
      <c r="AD281">
        <f t="shared" si="13"/>
        <v>41</v>
      </c>
      <c r="AE281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2" spans="1:31" x14ac:dyDescent="0.35">
      <c r="A282" t="s">
        <v>6</v>
      </c>
      <c r="B282" t="s">
        <v>10</v>
      </c>
      <c r="C282" t="s">
        <v>16</v>
      </c>
      <c r="D282" t="s">
        <v>19</v>
      </c>
      <c r="E282" t="s">
        <v>17</v>
      </c>
      <c r="F282" t="s">
        <v>18</v>
      </c>
      <c r="G282" t="s">
        <v>11</v>
      </c>
      <c r="H282" s="4">
        <v>7512</v>
      </c>
      <c r="I282" t="s">
        <v>24</v>
      </c>
      <c r="J282" t="s">
        <v>37</v>
      </c>
      <c r="K282" t="s">
        <v>20</v>
      </c>
      <c r="L282" t="s">
        <v>22</v>
      </c>
      <c r="M282" t="s">
        <v>23</v>
      </c>
      <c r="N282" t="s">
        <v>11</v>
      </c>
      <c r="O282" t="s">
        <v>783</v>
      </c>
      <c r="P282">
        <v>375568</v>
      </c>
      <c r="Q282">
        <v>31059164901158</v>
      </c>
      <c r="R282" s="4">
        <v>7711</v>
      </c>
      <c r="S282" s="1">
        <v>45440.602777777778</v>
      </c>
      <c r="T282" t="s">
        <v>516</v>
      </c>
      <c r="U282" t="s">
        <v>559</v>
      </c>
      <c r="V282" s="2" t="s">
        <v>784</v>
      </c>
      <c r="W282" t="s">
        <v>14</v>
      </c>
      <c r="X282" t="s">
        <v>15</v>
      </c>
      <c r="Y282" t="str">
        <f t="shared" si="12"/>
        <v>Domestique</v>
      </c>
      <c r="Z282" s="5">
        <v>0.85</v>
      </c>
      <c r="AA282" s="5" t="s">
        <v>1268</v>
      </c>
      <c r="AB282" s="5" t="s">
        <v>1269</v>
      </c>
      <c r="AC282" s="5" t="s">
        <v>1270</v>
      </c>
      <c r="AD282">
        <f t="shared" si="13"/>
        <v>41</v>
      </c>
      <c r="AE282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3" spans="1:31" x14ac:dyDescent="0.35">
      <c r="A283" t="s">
        <v>6</v>
      </c>
      <c r="B283" t="s">
        <v>10</v>
      </c>
      <c r="C283" t="s">
        <v>16</v>
      </c>
      <c r="D283" t="s">
        <v>19</v>
      </c>
      <c r="E283" t="s">
        <v>17</v>
      </c>
      <c r="F283" t="s">
        <v>18</v>
      </c>
      <c r="G283" t="s">
        <v>11</v>
      </c>
      <c r="H283" s="4">
        <v>7512</v>
      </c>
      <c r="I283" t="s">
        <v>24</v>
      </c>
      <c r="J283" t="s">
        <v>37</v>
      </c>
      <c r="K283" t="s">
        <v>20</v>
      </c>
      <c r="L283" t="s">
        <v>22</v>
      </c>
      <c r="M283" t="s">
        <v>23</v>
      </c>
      <c r="N283" t="s">
        <v>11</v>
      </c>
      <c r="O283" t="s">
        <v>785</v>
      </c>
      <c r="P283">
        <v>375567</v>
      </c>
      <c r="Q283">
        <v>31059164901323</v>
      </c>
      <c r="R283" s="4">
        <v>7711</v>
      </c>
      <c r="S283" s="1">
        <v>45440.600694444445</v>
      </c>
      <c r="T283" t="s">
        <v>516</v>
      </c>
      <c r="U283" t="s">
        <v>559</v>
      </c>
      <c r="V283" s="2" t="s">
        <v>786</v>
      </c>
      <c r="W283" t="s">
        <v>14</v>
      </c>
      <c r="X283" t="s">
        <v>15</v>
      </c>
      <c r="Y283" t="str">
        <f t="shared" si="12"/>
        <v>Domestique</v>
      </c>
      <c r="Z283" s="5">
        <v>0.85</v>
      </c>
      <c r="AA283" s="5" t="s">
        <v>1268</v>
      </c>
      <c r="AB283" s="5" t="s">
        <v>1269</v>
      </c>
      <c r="AC283" s="5" t="s">
        <v>1270</v>
      </c>
      <c r="AD283">
        <f t="shared" si="13"/>
        <v>41</v>
      </c>
      <c r="AE283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4" spans="1:31" x14ac:dyDescent="0.35">
      <c r="A284" t="s">
        <v>6</v>
      </c>
      <c r="B284" t="s">
        <v>10</v>
      </c>
      <c r="C284" t="s">
        <v>16</v>
      </c>
      <c r="D284" t="s">
        <v>19</v>
      </c>
      <c r="E284" t="s">
        <v>17</v>
      </c>
      <c r="F284" t="s">
        <v>18</v>
      </c>
      <c r="G284" t="s">
        <v>11</v>
      </c>
      <c r="H284" s="4">
        <v>7512</v>
      </c>
      <c r="I284" t="s">
        <v>24</v>
      </c>
      <c r="J284" t="s">
        <v>37</v>
      </c>
      <c r="K284" t="s">
        <v>20</v>
      </c>
      <c r="L284" t="s">
        <v>22</v>
      </c>
      <c r="M284" t="s">
        <v>23</v>
      </c>
      <c r="N284" t="s">
        <v>11</v>
      </c>
      <c r="O284" t="s">
        <v>787</v>
      </c>
      <c r="P284">
        <v>375565</v>
      </c>
      <c r="Q284">
        <v>31059164901273</v>
      </c>
      <c r="R284" s="4">
        <v>7711</v>
      </c>
      <c r="S284" s="1">
        <v>45440.59652777778</v>
      </c>
      <c r="T284" t="s">
        <v>516</v>
      </c>
      <c r="U284" t="s">
        <v>559</v>
      </c>
      <c r="V284" s="2" t="s">
        <v>788</v>
      </c>
      <c r="W284" t="s">
        <v>14</v>
      </c>
      <c r="X284" t="s">
        <v>15</v>
      </c>
      <c r="Y284" t="str">
        <f t="shared" si="12"/>
        <v>Domestique</v>
      </c>
      <c r="Z284" s="5">
        <v>0.85</v>
      </c>
      <c r="AA284" s="5" t="s">
        <v>1268</v>
      </c>
      <c r="AB284" s="5" t="s">
        <v>1269</v>
      </c>
      <c r="AC284" s="5" t="s">
        <v>1270</v>
      </c>
      <c r="AD284">
        <f t="shared" si="13"/>
        <v>41</v>
      </c>
      <c r="AE284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5" spans="1:31" x14ac:dyDescent="0.35">
      <c r="A285" t="s">
        <v>6</v>
      </c>
      <c r="B285" t="s">
        <v>10</v>
      </c>
      <c r="C285" t="s">
        <v>16</v>
      </c>
      <c r="D285" t="s">
        <v>19</v>
      </c>
      <c r="E285" t="s">
        <v>17</v>
      </c>
      <c r="F285" t="s">
        <v>18</v>
      </c>
      <c r="G285" t="s">
        <v>11</v>
      </c>
      <c r="H285" s="4">
        <v>7512</v>
      </c>
      <c r="I285" t="s">
        <v>24</v>
      </c>
      <c r="J285" t="s">
        <v>37</v>
      </c>
      <c r="K285" t="s">
        <v>20</v>
      </c>
      <c r="L285" t="s">
        <v>22</v>
      </c>
      <c r="M285" t="s">
        <v>23</v>
      </c>
      <c r="N285" t="s">
        <v>11</v>
      </c>
      <c r="O285" t="s">
        <v>789</v>
      </c>
      <c r="P285">
        <v>375564</v>
      </c>
      <c r="Q285">
        <v>31059164901331</v>
      </c>
      <c r="R285" s="4">
        <v>7711</v>
      </c>
      <c r="S285" s="1">
        <v>45440.59375</v>
      </c>
      <c r="T285" t="s">
        <v>516</v>
      </c>
      <c r="U285" t="s">
        <v>559</v>
      </c>
      <c r="V285" s="2" t="s">
        <v>790</v>
      </c>
      <c r="W285" t="s">
        <v>14</v>
      </c>
      <c r="X285" t="s">
        <v>15</v>
      </c>
      <c r="Y285" t="str">
        <f t="shared" si="12"/>
        <v>Domestique</v>
      </c>
      <c r="Z285" s="5">
        <v>0.85</v>
      </c>
      <c r="AA285" s="5" t="s">
        <v>1268</v>
      </c>
      <c r="AB285" s="5" t="s">
        <v>1269</v>
      </c>
      <c r="AC285" s="5" t="s">
        <v>1270</v>
      </c>
      <c r="AD285">
        <f t="shared" si="13"/>
        <v>41</v>
      </c>
      <c r="AE285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6" spans="1:31" x14ac:dyDescent="0.35">
      <c r="A286" t="s">
        <v>6</v>
      </c>
      <c r="B286" t="s">
        <v>10</v>
      </c>
      <c r="C286" t="s">
        <v>16</v>
      </c>
      <c r="D286" t="s">
        <v>19</v>
      </c>
      <c r="E286" t="s">
        <v>17</v>
      </c>
      <c r="F286" t="s">
        <v>18</v>
      </c>
      <c r="G286" t="s">
        <v>11</v>
      </c>
      <c r="H286" s="4">
        <v>7512</v>
      </c>
      <c r="I286" t="s">
        <v>24</v>
      </c>
      <c r="J286" t="s">
        <v>37</v>
      </c>
      <c r="K286" t="s">
        <v>20</v>
      </c>
      <c r="L286" t="s">
        <v>22</v>
      </c>
      <c r="M286" t="s">
        <v>23</v>
      </c>
      <c r="N286" t="s">
        <v>11</v>
      </c>
      <c r="O286" t="s">
        <v>791</v>
      </c>
      <c r="P286">
        <v>375563</v>
      </c>
      <c r="Q286">
        <v>31059164901224</v>
      </c>
      <c r="R286" s="4">
        <v>7711</v>
      </c>
      <c r="S286" s="1">
        <v>45440.591666666667</v>
      </c>
      <c r="T286" t="s">
        <v>516</v>
      </c>
      <c r="U286" t="s">
        <v>559</v>
      </c>
      <c r="V286" s="2" t="s">
        <v>792</v>
      </c>
      <c r="W286" t="s">
        <v>14</v>
      </c>
      <c r="X286" t="s">
        <v>15</v>
      </c>
      <c r="Y286" t="str">
        <f t="shared" si="12"/>
        <v>Domestique</v>
      </c>
      <c r="Z286" s="5">
        <v>0.85</v>
      </c>
      <c r="AA286" s="5" t="s">
        <v>1268</v>
      </c>
      <c r="AB286" s="5" t="s">
        <v>1269</v>
      </c>
      <c r="AC286" s="5" t="s">
        <v>1270</v>
      </c>
      <c r="AD286">
        <f t="shared" si="13"/>
        <v>41</v>
      </c>
      <c r="AE286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7" spans="1:31" x14ac:dyDescent="0.35">
      <c r="A287" t="s">
        <v>6</v>
      </c>
      <c r="B287" t="s">
        <v>10</v>
      </c>
      <c r="C287" t="s">
        <v>16</v>
      </c>
      <c r="D287" t="s">
        <v>19</v>
      </c>
      <c r="E287" t="s">
        <v>17</v>
      </c>
      <c r="F287" t="s">
        <v>18</v>
      </c>
      <c r="G287" t="s">
        <v>11</v>
      </c>
      <c r="H287" s="4">
        <v>7512</v>
      </c>
      <c r="I287" t="s">
        <v>24</v>
      </c>
      <c r="J287" t="s">
        <v>37</v>
      </c>
      <c r="K287" t="s">
        <v>20</v>
      </c>
      <c r="L287" t="s">
        <v>22</v>
      </c>
      <c r="M287" t="s">
        <v>23</v>
      </c>
      <c r="N287" t="s">
        <v>11</v>
      </c>
      <c r="O287" t="s">
        <v>793</v>
      </c>
      <c r="P287">
        <v>375561</v>
      </c>
      <c r="Q287">
        <v>31059164901026</v>
      </c>
      <c r="R287" s="4">
        <v>7711</v>
      </c>
      <c r="S287" s="1">
        <v>45440.589583333334</v>
      </c>
      <c r="T287" t="s">
        <v>516</v>
      </c>
      <c r="U287" t="s">
        <v>559</v>
      </c>
      <c r="V287" s="2" t="s">
        <v>794</v>
      </c>
      <c r="W287" t="s">
        <v>14</v>
      </c>
      <c r="X287" t="s">
        <v>15</v>
      </c>
      <c r="Y287" t="str">
        <f t="shared" si="12"/>
        <v>Domestique</v>
      </c>
      <c r="Z287" s="5">
        <v>0.85</v>
      </c>
      <c r="AA287" s="5" t="s">
        <v>1268</v>
      </c>
      <c r="AB287" s="5" t="s">
        <v>1269</v>
      </c>
      <c r="AC287" s="5" t="s">
        <v>1270</v>
      </c>
      <c r="AD287">
        <f t="shared" si="13"/>
        <v>41</v>
      </c>
      <c r="AE287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8" spans="1:31" x14ac:dyDescent="0.35">
      <c r="A288" t="s">
        <v>6</v>
      </c>
      <c r="B288" t="s">
        <v>10</v>
      </c>
      <c r="C288" t="s">
        <v>16</v>
      </c>
      <c r="D288" t="s">
        <v>19</v>
      </c>
      <c r="E288" t="s">
        <v>17</v>
      </c>
      <c r="F288" t="s">
        <v>18</v>
      </c>
      <c r="G288" t="s">
        <v>11</v>
      </c>
      <c r="H288" s="4">
        <v>7512</v>
      </c>
      <c r="I288" t="s">
        <v>24</v>
      </c>
      <c r="J288" t="s">
        <v>37</v>
      </c>
      <c r="K288" t="s">
        <v>20</v>
      </c>
      <c r="L288" t="s">
        <v>22</v>
      </c>
      <c r="M288" t="s">
        <v>23</v>
      </c>
      <c r="N288" t="s">
        <v>11</v>
      </c>
      <c r="O288" t="s">
        <v>795</v>
      </c>
      <c r="P288">
        <v>375560</v>
      </c>
      <c r="Q288">
        <v>31059164901166</v>
      </c>
      <c r="R288" s="4">
        <v>7722</v>
      </c>
      <c r="S288" s="1">
        <v>45440.586805555555</v>
      </c>
      <c r="T288" t="s">
        <v>516</v>
      </c>
      <c r="U288" t="s">
        <v>559</v>
      </c>
      <c r="V288" s="2" t="s">
        <v>796</v>
      </c>
      <c r="W288" t="s">
        <v>14</v>
      </c>
      <c r="X288" t="s">
        <v>15</v>
      </c>
      <c r="Y288" t="str">
        <f t="shared" si="12"/>
        <v>Domestique</v>
      </c>
      <c r="Z288" s="5">
        <v>0.85</v>
      </c>
      <c r="AA288" s="5" t="s">
        <v>1268</v>
      </c>
      <c r="AB288" s="5" t="s">
        <v>1269</v>
      </c>
      <c r="AC288" s="5" t="s">
        <v>1270</v>
      </c>
      <c r="AD288">
        <f t="shared" si="13"/>
        <v>41</v>
      </c>
      <c r="AE288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89" spans="1:31" x14ac:dyDescent="0.35">
      <c r="A289" t="s">
        <v>6</v>
      </c>
      <c r="B289" t="s">
        <v>10</v>
      </c>
      <c r="C289" t="s">
        <v>16</v>
      </c>
      <c r="D289" t="s">
        <v>19</v>
      </c>
      <c r="E289" t="s">
        <v>17</v>
      </c>
      <c r="F289" t="s">
        <v>18</v>
      </c>
      <c r="G289" t="s">
        <v>11</v>
      </c>
      <c r="H289" s="4">
        <v>7512</v>
      </c>
      <c r="I289" t="s">
        <v>24</v>
      </c>
      <c r="J289" t="s">
        <v>37</v>
      </c>
      <c r="K289" t="s">
        <v>20</v>
      </c>
      <c r="L289" t="s">
        <v>22</v>
      </c>
      <c r="M289" t="s">
        <v>23</v>
      </c>
      <c r="N289" t="s">
        <v>11</v>
      </c>
      <c r="O289" t="s">
        <v>797</v>
      </c>
      <c r="P289">
        <v>375556</v>
      </c>
      <c r="Q289">
        <v>31059164901034</v>
      </c>
      <c r="R289" s="4">
        <v>7711</v>
      </c>
      <c r="S289" s="1">
        <v>45440.581944444442</v>
      </c>
      <c r="T289" t="s">
        <v>516</v>
      </c>
      <c r="U289" t="s">
        <v>559</v>
      </c>
      <c r="V289" s="2" t="s">
        <v>798</v>
      </c>
      <c r="W289" t="s">
        <v>14</v>
      </c>
      <c r="X289" t="s">
        <v>15</v>
      </c>
      <c r="Y289" t="str">
        <f t="shared" si="12"/>
        <v>Domestique</v>
      </c>
      <c r="Z289" s="5">
        <v>0.85</v>
      </c>
      <c r="AA289" s="5" t="s">
        <v>1268</v>
      </c>
      <c r="AB289" s="5" t="s">
        <v>1269</v>
      </c>
      <c r="AC289" s="5" t="s">
        <v>1270</v>
      </c>
      <c r="AD289">
        <f t="shared" si="13"/>
        <v>41</v>
      </c>
      <c r="AE289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0" spans="1:31" x14ac:dyDescent="0.35">
      <c r="A290" t="s">
        <v>6</v>
      </c>
      <c r="B290" t="s">
        <v>10</v>
      </c>
      <c r="C290" t="s">
        <v>16</v>
      </c>
      <c r="D290" t="s">
        <v>19</v>
      </c>
      <c r="E290" t="s">
        <v>17</v>
      </c>
      <c r="F290" t="s">
        <v>18</v>
      </c>
      <c r="G290" t="s">
        <v>11</v>
      </c>
      <c r="H290" s="4">
        <v>7512</v>
      </c>
      <c r="I290" t="s">
        <v>24</v>
      </c>
      <c r="J290" t="s">
        <v>37</v>
      </c>
      <c r="K290" t="s">
        <v>20</v>
      </c>
      <c r="L290" t="s">
        <v>22</v>
      </c>
      <c r="M290" t="s">
        <v>23</v>
      </c>
      <c r="N290" t="s">
        <v>11</v>
      </c>
      <c r="O290" t="s">
        <v>799</v>
      </c>
      <c r="P290">
        <v>375551</v>
      </c>
      <c r="Q290">
        <v>31059164902164</v>
      </c>
      <c r="R290" s="4">
        <v>7711</v>
      </c>
      <c r="S290" s="1">
        <v>45440.572916666664</v>
      </c>
      <c r="T290" t="s">
        <v>516</v>
      </c>
      <c r="U290" t="s">
        <v>674</v>
      </c>
      <c r="V290" s="2" t="s">
        <v>800</v>
      </c>
      <c r="W290" t="s">
        <v>14</v>
      </c>
      <c r="X290" t="s">
        <v>15</v>
      </c>
      <c r="Y290" t="str">
        <f t="shared" si="12"/>
        <v>Domestique</v>
      </c>
      <c r="Z290" s="5">
        <v>0.85</v>
      </c>
      <c r="AA290" s="5" t="s">
        <v>1268</v>
      </c>
      <c r="AB290" s="5" t="s">
        <v>1269</v>
      </c>
      <c r="AC290" s="5" t="s">
        <v>1270</v>
      </c>
      <c r="AD290">
        <f t="shared" si="13"/>
        <v>41</v>
      </c>
      <c r="AE290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1" spans="1:31" x14ac:dyDescent="0.35">
      <c r="A291" t="s">
        <v>6</v>
      </c>
      <c r="B291" t="s">
        <v>10</v>
      </c>
      <c r="C291" t="s">
        <v>16</v>
      </c>
      <c r="D291" t="s">
        <v>19</v>
      </c>
      <c r="E291" t="s">
        <v>17</v>
      </c>
      <c r="F291" t="s">
        <v>18</v>
      </c>
      <c r="G291" t="s">
        <v>11</v>
      </c>
      <c r="H291" s="4">
        <v>7512</v>
      </c>
      <c r="I291" t="s">
        <v>24</v>
      </c>
      <c r="J291" t="s">
        <v>37</v>
      </c>
      <c r="K291" t="s">
        <v>20</v>
      </c>
      <c r="L291" t="s">
        <v>22</v>
      </c>
      <c r="M291" t="s">
        <v>23</v>
      </c>
      <c r="N291" t="s">
        <v>11</v>
      </c>
      <c r="O291" t="s">
        <v>801</v>
      </c>
      <c r="P291">
        <v>375549</v>
      </c>
      <c r="Q291">
        <v>31059164902172</v>
      </c>
      <c r="R291" s="4">
        <v>7711</v>
      </c>
      <c r="S291" s="1">
        <v>45440.570138888892</v>
      </c>
      <c r="T291" t="s">
        <v>516</v>
      </c>
      <c r="U291" t="s">
        <v>674</v>
      </c>
      <c r="V291" s="2" t="s">
        <v>802</v>
      </c>
      <c r="W291" t="s">
        <v>14</v>
      </c>
      <c r="X291" t="s">
        <v>15</v>
      </c>
      <c r="Y291" t="str">
        <f t="shared" si="12"/>
        <v>Domestique</v>
      </c>
      <c r="Z291" s="5">
        <v>0.85</v>
      </c>
      <c r="AA291" s="5" t="s">
        <v>1268</v>
      </c>
      <c r="AB291" s="5" t="s">
        <v>1269</v>
      </c>
      <c r="AC291" s="5" t="s">
        <v>1270</v>
      </c>
      <c r="AD291">
        <f t="shared" si="13"/>
        <v>41</v>
      </c>
      <c r="AE291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2" spans="1:31" x14ac:dyDescent="0.35">
      <c r="A292" t="s">
        <v>6</v>
      </c>
      <c r="B292" t="s">
        <v>10</v>
      </c>
      <c r="C292" t="s">
        <v>16</v>
      </c>
      <c r="D292" t="s">
        <v>19</v>
      </c>
      <c r="E292" t="s">
        <v>17</v>
      </c>
      <c r="F292" t="s">
        <v>18</v>
      </c>
      <c r="G292" t="s">
        <v>11</v>
      </c>
      <c r="H292" s="4">
        <v>7512</v>
      </c>
      <c r="I292" t="s">
        <v>24</v>
      </c>
      <c r="J292" t="s">
        <v>37</v>
      </c>
      <c r="K292" t="s">
        <v>20</v>
      </c>
      <c r="L292" t="s">
        <v>22</v>
      </c>
      <c r="M292" t="s">
        <v>23</v>
      </c>
      <c r="N292" t="s">
        <v>11</v>
      </c>
      <c r="O292" t="s">
        <v>803</v>
      </c>
      <c r="P292">
        <v>375547</v>
      </c>
      <c r="Q292">
        <v>31059164902214</v>
      </c>
      <c r="R292" s="4">
        <v>7711</v>
      </c>
      <c r="S292" s="1">
        <v>45440.567361111112</v>
      </c>
      <c r="T292" t="s">
        <v>516</v>
      </c>
      <c r="U292" t="s">
        <v>674</v>
      </c>
      <c r="V292" s="2" t="s">
        <v>804</v>
      </c>
      <c r="W292" t="s">
        <v>14</v>
      </c>
      <c r="X292" t="s">
        <v>15</v>
      </c>
      <c r="Y292" t="str">
        <f t="shared" si="12"/>
        <v>Domestique</v>
      </c>
      <c r="Z292" s="5">
        <v>0.85</v>
      </c>
      <c r="AA292" s="5" t="s">
        <v>1268</v>
      </c>
      <c r="AB292" s="5" t="s">
        <v>1269</v>
      </c>
      <c r="AC292" s="5" t="s">
        <v>1270</v>
      </c>
      <c r="AD292">
        <f t="shared" si="13"/>
        <v>41</v>
      </c>
      <c r="AE292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3" spans="1:31" x14ac:dyDescent="0.35">
      <c r="A293" t="s">
        <v>6</v>
      </c>
      <c r="B293" t="s">
        <v>10</v>
      </c>
      <c r="C293" t="s">
        <v>16</v>
      </c>
      <c r="D293" t="s">
        <v>19</v>
      </c>
      <c r="E293" t="s">
        <v>17</v>
      </c>
      <c r="F293" t="s">
        <v>18</v>
      </c>
      <c r="G293" t="s">
        <v>11</v>
      </c>
      <c r="H293" s="4">
        <v>7512</v>
      </c>
      <c r="I293" t="s">
        <v>24</v>
      </c>
      <c r="J293" t="s">
        <v>37</v>
      </c>
      <c r="K293" t="s">
        <v>20</v>
      </c>
      <c r="L293" t="s">
        <v>22</v>
      </c>
      <c r="M293" t="s">
        <v>23</v>
      </c>
      <c r="N293" t="s">
        <v>11</v>
      </c>
      <c r="O293" t="s">
        <v>805</v>
      </c>
      <c r="P293">
        <v>375546</v>
      </c>
      <c r="Q293">
        <v>31059164902198</v>
      </c>
      <c r="R293" s="4">
        <v>7711</v>
      </c>
      <c r="S293" s="1">
        <v>45440.564583333333</v>
      </c>
      <c r="T293" t="s">
        <v>516</v>
      </c>
      <c r="U293" t="s">
        <v>674</v>
      </c>
      <c r="V293" s="2" t="s">
        <v>806</v>
      </c>
      <c r="W293" t="s">
        <v>14</v>
      </c>
      <c r="X293" t="s">
        <v>15</v>
      </c>
      <c r="Y293" t="str">
        <f t="shared" si="12"/>
        <v>Domestique</v>
      </c>
      <c r="Z293" s="5">
        <v>0.85</v>
      </c>
      <c r="AA293" s="5" t="s">
        <v>1268</v>
      </c>
      <c r="AB293" s="5" t="s">
        <v>1269</v>
      </c>
      <c r="AC293" s="5" t="s">
        <v>1270</v>
      </c>
      <c r="AD293">
        <f t="shared" si="13"/>
        <v>41</v>
      </c>
      <c r="AE293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4" spans="1:31" x14ac:dyDescent="0.35">
      <c r="A294" t="s">
        <v>6</v>
      </c>
      <c r="B294" t="s">
        <v>10</v>
      </c>
      <c r="C294" t="s">
        <v>16</v>
      </c>
      <c r="D294" t="s">
        <v>19</v>
      </c>
      <c r="E294" t="s">
        <v>17</v>
      </c>
      <c r="F294" t="s">
        <v>18</v>
      </c>
      <c r="G294" t="s">
        <v>11</v>
      </c>
      <c r="H294" s="4">
        <v>7512</v>
      </c>
      <c r="I294" t="s">
        <v>24</v>
      </c>
      <c r="J294" t="s">
        <v>37</v>
      </c>
      <c r="K294" t="s">
        <v>20</v>
      </c>
      <c r="L294" t="s">
        <v>22</v>
      </c>
      <c r="M294" t="s">
        <v>23</v>
      </c>
      <c r="N294" t="s">
        <v>11</v>
      </c>
      <c r="O294" t="s">
        <v>807</v>
      </c>
      <c r="P294">
        <v>375544</v>
      </c>
      <c r="Q294">
        <v>31059164902065</v>
      </c>
      <c r="R294" s="4">
        <v>7711</v>
      </c>
      <c r="S294" s="1">
        <v>45440.561805555553</v>
      </c>
      <c r="T294" t="s">
        <v>516</v>
      </c>
      <c r="U294" t="s">
        <v>674</v>
      </c>
      <c r="V294" s="2" t="s">
        <v>808</v>
      </c>
      <c r="W294" t="s">
        <v>14</v>
      </c>
      <c r="X294" t="s">
        <v>15</v>
      </c>
      <c r="Y294" t="str">
        <f t="shared" si="12"/>
        <v>Domestique</v>
      </c>
      <c r="Z294" s="5">
        <v>0.85</v>
      </c>
      <c r="AA294" s="5" t="s">
        <v>1268</v>
      </c>
      <c r="AB294" s="5" t="s">
        <v>1269</v>
      </c>
      <c r="AC294" s="5" t="s">
        <v>1270</v>
      </c>
      <c r="AD294">
        <f t="shared" si="13"/>
        <v>41</v>
      </c>
      <c r="AE294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5" spans="1:31" x14ac:dyDescent="0.35">
      <c r="A295" t="s">
        <v>6</v>
      </c>
      <c r="B295" t="s">
        <v>10</v>
      </c>
      <c r="C295" t="s">
        <v>16</v>
      </c>
      <c r="D295" t="s">
        <v>19</v>
      </c>
      <c r="E295" t="s">
        <v>17</v>
      </c>
      <c r="F295" t="s">
        <v>18</v>
      </c>
      <c r="G295" t="s">
        <v>11</v>
      </c>
      <c r="H295" s="4">
        <v>7512</v>
      </c>
      <c r="I295" t="s">
        <v>24</v>
      </c>
      <c r="J295" t="s">
        <v>37</v>
      </c>
      <c r="K295" t="s">
        <v>20</v>
      </c>
      <c r="L295" t="s">
        <v>22</v>
      </c>
      <c r="M295" t="s">
        <v>23</v>
      </c>
      <c r="N295" t="s">
        <v>11</v>
      </c>
      <c r="O295" t="s">
        <v>809</v>
      </c>
      <c r="P295">
        <v>375542</v>
      </c>
      <c r="Q295">
        <v>31059164902057</v>
      </c>
      <c r="R295" s="4">
        <v>7711</v>
      </c>
      <c r="S295" s="1">
        <v>45440.558333333334</v>
      </c>
      <c r="T295" t="s">
        <v>516</v>
      </c>
      <c r="U295" t="s">
        <v>674</v>
      </c>
      <c r="V295" s="2" t="s">
        <v>810</v>
      </c>
      <c r="W295" t="s">
        <v>14</v>
      </c>
      <c r="X295" t="s">
        <v>15</v>
      </c>
      <c r="Y295" t="str">
        <f t="shared" si="12"/>
        <v>Domestique</v>
      </c>
      <c r="Z295" s="5">
        <v>0.85</v>
      </c>
      <c r="AA295" s="5" t="s">
        <v>1268</v>
      </c>
      <c r="AB295" s="5" t="s">
        <v>1269</v>
      </c>
      <c r="AC295" s="5" t="s">
        <v>1270</v>
      </c>
      <c r="AD295">
        <f t="shared" si="13"/>
        <v>41</v>
      </c>
      <c r="AE295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6" spans="1:31" x14ac:dyDescent="0.35">
      <c r="A296" t="s">
        <v>6</v>
      </c>
      <c r="B296" t="s">
        <v>10</v>
      </c>
      <c r="C296" t="s">
        <v>16</v>
      </c>
      <c r="D296" t="s">
        <v>19</v>
      </c>
      <c r="E296" t="s">
        <v>17</v>
      </c>
      <c r="F296" t="s">
        <v>18</v>
      </c>
      <c r="G296" t="s">
        <v>11</v>
      </c>
      <c r="H296" s="4">
        <v>7512</v>
      </c>
      <c r="I296" t="s">
        <v>24</v>
      </c>
      <c r="J296" t="s">
        <v>37</v>
      </c>
      <c r="K296" t="s">
        <v>20</v>
      </c>
      <c r="L296" t="s">
        <v>22</v>
      </c>
      <c r="M296" t="s">
        <v>23</v>
      </c>
      <c r="N296" t="s">
        <v>11</v>
      </c>
      <c r="O296" t="s">
        <v>811</v>
      </c>
      <c r="P296">
        <v>375522</v>
      </c>
      <c r="Q296">
        <v>31059164901802</v>
      </c>
      <c r="R296" s="4">
        <v>7711</v>
      </c>
      <c r="S296" s="1">
        <v>45440.517361111109</v>
      </c>
      <c r="T296" t="s">
        <v>516</v>
      </c>
      <c r="U296" t="s">
        <v>674</v>
      </c>
      <c r="V296" s="2" t="s">
        <v>812</v>
      </c>
      <c r="W296" t="s">
        <v>14</v>
      </c>
      <c r="X296" t="s">
        <v>15</v>
      </c>
      <c r="Y296" t="str">
        <f t="shared" si="12"/>
        <v>Domestique</v>
      </c>
      <c r="Z296" s="5">
        <v>0.85</v>
      </c>
      <c r="AA296" s="5" t="s">
        <v>1268</v>
      </c>
      <c r="AB296" s="5" t="s">
        <v>1269</v>
      </c>
      <c r="AC296" s="5" t="s">
        <v>1270</v>
      </c>
      <c r="AD296">
        <f t="shared" si="13"/>
        <v>41</v>
      </c>
      <c r="AE296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7" spans="1:31" x14ac:dyDescent="0.35">
      <c r="A297" t="s">
        <v>6</v>
      </c>
      <c r="B297" t="s">
        <v>10</v>
      </c>
      <c r="C297" t="s">
        <v>16</v>
      </c>
      <c r="D297" t="s">
        <v>19</v>
      </c>
      <c r="E297" t="s">
        <v>17</v>
      </c>
      <c r="F297" t="s">
        <v>18</v>
      </c>
      <c r="G297" t="s">
        <v>11</v>
      </c>
      <c r="H297" s="4">
        <v>7512</v>
      </c>
      <c r="I297" t="s">
        <v>24</v>
      </c>
      <c r="J297" t="s">
        <v>37</v>
      </c>
      <c r="K297" t="s">
        <v>20</v>
      </c>
      <c r="L297" t="s">
        <v>22</v>
      </c>
      <c r="M297" t="s">
        <v>23</v>
      </c>
      <c r="N297" t="s">
        <v>11</v>
      </c>
      <c r="O297" t="s">
        <v>813</v>
      </c>
      <c r="P297">
        <v>375417</v>
      </c>
      <c r="Q297">
        <v>31059164901000</v>
      </c>
      <c r="R297" s="4">
        <v>7711</v>
      </c>
      <c r="S297" s="1">
        <v>45440.509722222225</v>
      </c>
      <c r="T297" t="s">
        <v>516</v>
      </c>
      <c r="U297" t="s">
        <v>674</v>
      </c>
      <c r="V297" s="2" t="s">
        <v>814</v>
      </c>
      <c r="W297" t="s">
        <v>14</v>
      </c>
      <c r="X297" t="s">
        <v>15</v>
      </c>
      <c r="Y297" t="str">
        <f t="shared" si="12"/>
        <v>Domestique</v>
      </c>
      <c r="Z297" s="5">
        <v>0.85</v>
      </c>
      <c r="AA297" s="5" t="s">
        <v>1268</v>
      </c>
      <c r="AB297" s="5" t="s">
        <v>1269</v>
      </c>
      <c r="AC297" s="5" t="s">
        <v>1270</v>
      </c>
      <c r="AD297">
        <f t="shared" si="13"/>
        <v>41</v>
      </c>
      <c r="AE297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8" spans="1:31" x14ac:dyDescent="0.35">
      <c r="A298" t="s">
        <v>6</v>
      </c>
      <c r="B298" t="s">
        <v>10</v>
      </c>
      <c r="C298" t="s">
        <v>16</v>
      </c>
      <c r="D298" t="s">
        <v>19</v>
      </c>
      <c r="E298" t="s">
        <v>17</v>
      </c>
      <c r="F298" t="s">
        <v>18</v>
      </c>
      <c r="G298" t="s">
        <v>11</v>
      </c>
      <c r="H298" s="4">
        <v>7512</v>
      </c>
      <c r="I298" t="s">
        <v>24</v>
      </c>
      <c r="J298" t="s">
        <v>37</v>
      </c>
      <c r="K298" t="s">
        <v>20</v>
      </c>
      <c r="L298" t="s">
        <v>22</v>
      </c>
      <c r="M298" t="s">
        <v>23</v>
      </c>
      <c r="N298" t="s">
        <v>11</v>
      </c>
      <c r="O298" t="s">
        <v>815</v>
      </c>
      <c r="P298">
        <v>375416</v>
      </c>
      <c r="Q298">
        <v>31059164900994</v>
      </c>
      <c r="R298" s="4">
        <v>7711</v>
      </c>
      <c r="S298" s="1">
        <v>45440.506944444445</v>
      </c>
      <c r="T298" t="s">
        <v>516</v>
      </c>
      <c r="U298" t="s">
        <v>674</v>
      </c>
      <c r="V298" s="2" t="s">
        <v>816</v>
      </c>
      <c r="W298" t="s">
        <v>14</v>
      </c>
      <c r="X298" t="s">
        <v>15</v>
      </c>
      <c r="Y298" t="str">
        <f t="shared" si="12"/>
        <v>Domestique</v>
      </c>
      <c r="Z298" s="5">
        <v>0.85</v>
      </c>
      <c r="AA298" s="5" t="s">
        <v>1268</v>
      </c>
      <c r="AB298" s="5" t="s">
        <v>1269</v>
      </c>
      <c r="AC298" s="5" t="s">
        <v>1270</v>
      </c>
      <c r="AD298">
        <f t="shared" si="13"/>
        <v>41</v>
      </c>
      <c r="AE298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299" spans="1:31" x14ac:dyDescent="0.35">
      <c r="A299" t="s">
        <v>6</v>
      </c>
      <c r="B299" t="s">
        <v>10</v>
      </c>
      <c r="C299" t="s">
        <v>16</v>
      </c>
      <c r="D299" t="s">
        <v>19</v>
      </c>
      <c r="E299" t="s">
        <v>17</v>
      </c>
      <c r="F299" t="s">
        <v>18</v>
      </c>
      <c r="G299" t="s">
        <v>11</v>
      </c>
      <c r="H299" s="4">
        <v>7512</v>
      </c>
      <c r="I299" t="s">
        <v>24</v>
      </c>
      <c r="J299" t="s">
        <v>37</v>
      </c>
      <c r="K299" t="s">
        <v>20</v>
      </c>
      <c r="L299" t="s">
        <v>22</v>
      </c>
      <c r="M299" t="s">
        <v>23</v>
      </c>
      <c r="N299" t="s">
        <v>11</v>
      </c>
      <c r="O299" t="s">
        <v>817</v>
      </c>
      <c r="P299">
        <v>375414</v>
      </c>
      <c r="Q299">
        <v>31059164900945</v>
      </c>
      <c r="R299" s="4">
        <v>7711</v>
      </c>
      <c r="S299" s="1">
        <v>45440.503472222219</v>
      </c>
      <c r="T299" t="s">
        <v>516</v>
      </c>
      <c r="U299" t="s">
        <v>674</v>
      </c>
      <c r="V299" s="2" t="s">
        <v>818</v>
      </c>
      <c r="W299" t="s">
        <v>14</v>
      </c>
      <c r="X299" t="s">
        <v>15</v>
      </c>
      <c r="Y299" t="str">
        <f t="shared" si="12"/>
        <v>Domestique</v>
      </c>
      <c r="Z299" s="5">
        <v>0.85</v>
      </c>
      <c r="AA299" s="5" t="s">
        <v>1268</v>
      </c>
      <c r="AB299" s="5" t="s">
        <v>1269</v>
      </c>
      <c r="AC299" s="5" t="s">
        <v>1270</v>
      </c>
      <c r="AD299">
        <f t="shared" si="13"/>
        <v>41</v>
      </c>
      <c r="AE299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0" spans="1:31" x14ac:dyDescent="0.35">
      <c r="A300" t="s">
        <v>6</v>
      </c>
      <c r="B300" t="s">
        <v>10</v>
      </c>
      <c r="C300" t="s">
        <v>16</v>
      </c>
      <c r="D300" t="s">
        <v>19</v>
      </c>
      <c r="E300" t="s">
        <v>17</v>
      </c>
      <c r="F300" t="s">
        <v>18</v>
      </c>
      <c r="G300" t="s">
        <v>11</v>
      </c>
      <c r="H300" s="4">
        <v>7512</v>
      </c>
      <c r="I300" t="s">
        <v>24</v>
      </c>
      <c r="J300" t="s">
        <v>37</v>
      </c>
      <c r="K300" t="s">
        <v>20</v>
      </c>
      <c r="L300" t="s">
        <v>22</v>
      </c>
      <c r="M300" t="s">
        <v>23</v>
      </c>
      <c r="N300" t="s">
        <v>11</v>
      </c>
      <c r="O300" t="s">
        <v>819</v>
      </c>
      <c r="P300">
        <v>375410</v>
      </c>
      <c r="Q300">
        <v>31059164900986</v>
      </c>
      <c r="R300" s="4">
        <v>7711</v>
      </c>
      <c r="S300" s="1">
        <v>45440.5</v>
      </c>
      <c r="T300" t="s">
        <v>516</v>
      </c>
      <c r="U300" t="s">
        <v>674</v>
      </c>
      <c r="V300" s="2" t="s">
        <v>820</v>
      </c>
      <c r="W300" t="s">
        <v>14</v>
      </c>
      <c r="X300" t="s">
        <v>15</v>
      </c>
      <c r="Y300" t="str">
        <f t="shared" si="12"/>
        <v>Domestique</v>
      </c>
      <c r="Z300" s="5">
        <v>0.85</v>
      </c>
      <c r="AA300" s="5" t="s">
        <v>1268</v>
      </c>
      <c r="AB300" s="5" t="s">
        <v>1269</v>
      </c>
      <c r="AC300" s="5" t="s">
        <v>1270</v>
      </c>
      <c r="AD300">
        <f t="shared" si="13"/>
        <v>41</v>
      </c>
      <c r="AE300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1" spans="1:31" x14ac:dyDescent="0.35">
      <c r="A301" t="s">
        <v>6</v>
      </c>
      <c r="B301" t="s">
        <v>10</v>
      </c>
      <c r="C301" t="s">
        <v>16</v>
      </c>
      <c r="D301" t="s">
        <v>19</v>
      </c>
      <c r="E301" t="s">
        <v>17</v>
      </c>
      <c r="F301" t="s">
        <v>18</v>
      </c>
      <c r="G301" t="s">
        <v>11</v>
      </c>
      <c r="H301" s="4">
        <v>7512</v>
      </c>
      <c r="I301" t="s">
        <v>24</v>
      </c>
      <c r="J301" t="s">
        <v>37</v>
      </c>
      <c r="K301" t="s">
        <v>20</v>
      </c>
      <c r="L301" t="s">
        <v>22</v>
      </c>
      <c r="M301" t="s">
        <v>23</v>
      </c>
      <c r="N301" t="s">
        <v>11</v>
      </c>
      <c r="O301" t="s">
        <v>821</v>
      </c>
      <c r="P301">
        <v>375404</v>
      </c>
      <c r="Q301">
        <v>31059164900960</v>
      </c>
      <c r="R301" s="4">
        <v>7711</v>
      </c>
      <c r="S301" s="1">
        <v>45440.494444444441</v>
      </c>
      <c r="T301" t="s">
        <v>516</v>
      </c>
      <c r="U301" t="s">
        <v>674</v>
      </c>
      <c r="V301" s="2" t="s">
        <v>822</v>
      </c>
      <c r="W301" t="s">
        <v>14</v>
      </c>
      <c r="X301" t="s">
        <v>15</v>
      </c>
      <c r="Y301" t="str">
        <f t="shared" si="12"/>
        <v>Domestique</v>
      </c>
      <c r="Z301" s="5">
        <v>0.85</v>
      </c>
      <c r="AA301" s="5" t="s">
        <v>1268</v>
      </c>
      <c r="AB301" s="5" t="s">
        <v>1269</v>
      </c>
      <c r="AC301" s="5" t="s">
        <v>1270</v>
      </c>
      <c r="AD301">
        <f t="shared" si="13"/>
        <v>41</v>
      </c>
      <c r="AE301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2" spans="1:31" x14ac:dyDescent="0.35">
      <c r="A302" t="s">
        <v>6</v>
      </c>
      <c r="B302" t="s">
        <v>10</v>
      </c>
      <c r="C302" t="s">
        <v>16</v>
      </c>
      <c r="D302" t="s">
        <v>19</v>
      </c>
      <c r="E302" t="s">
        <v>17</v>
      </c>
      <c r="F302" t="s">
        <v>18</v>
      </c>
      <c r="G302" t="s">
        <v>11</v>
      </c>
      <c r="H302" s="4">
        <v>7512</v>
      </c>
      <c r="I302" t="s">
        <v>24</v>
      </c>
      <c r="J302" t="s">
        <v>37</v>
      </c>
      <c r="K302" t="s">
        <v>20</v>
      </c>
      <c r="L302" t="s">
        <v>22</v>
      </c>
      <c r="M302" t="s">
        <v>23</v>
      </c>
      <c r="N302" t="s">
        <v>11</v>
      </c>
      <c r="O302" t="s">
        <v>823</v>
      </c>
      <c r="P302">
        <v>375400</v>
      </c>
      <c r="Q302">
        <v>31059164900937</v>
      </c>
      <c r="R302" s="4">
        <v>7711</v>
      </c>
      <c r="S302" s="1">
        <v>45440.490972222222</v>
      </c>
      <c r="T302" t="s">
        <v>516</v>
      </c>
      <c r="U302" t="s">
        <v>674</v>
      </c>
      <c r="V302" s="2" t="s">
        <v>824</v>
      </c>
      <c r="W302" t="s">
        <v>14</v>
      </c>
      <c r="X302" t="s">
        <v>15</v>
      </c>
      <c r="Y302" t="str">
        <f t="shared" si="12"/>
        <v>Domestique</v>
      </c>
      <c r="Z302" s="5">
        <v>0.85</v>
      </c>
      <c r="AA302" s="5" t="s">
        <v>1268</v>
      </c>
      <c r="AB302" s="5" t="s">
        <v>1269</v>
      </c>
      <c r="AC302" s="5" t="s">
        <v>1270</v>
      </c>
      <c r="AD302">
        <f t="shared" si="13"/>
        <v>41</v>
      </c>
      <c r="AE302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3" spans="1:31" x14ac:dyDescent="0.35">
      <c r="A303" t="s">
        <v>6</v>
      </c>
      <c r="B303" t="s">
        <v>10</v>
      </c>
      <c r="C303" t="s">
        <v>16</v>
      </c>
      <c r="D303" t="s">
        <v>19</v>
      </c>
      <c r="E303" t="s">
        <v>17</v>
      </c>
      <c r="F303" t="s">
        <v>18</v>
      </c>
      <c r="G303" t="s">
        <v>11</v>
      </c>
      <c r="H303" s="4">
        <v>7512</v>
      </c>
      <c r="I303" t="s">
        <v>24</v>
      </c>
      <c r="J303" t="s">
        <v>37</v>
      </c>
      <c r="K303" t="s">
        <v>20</v>
      </c>
      <c r="L303" t="s">
        <v>22</v>
      </c>
      <c r="M303" t="s">
        <v>23</v>
      </c>
      <c r="N303" t="s">
        <v>11</v>
      </c>
      <c r="O303" t="s">
        <v>825</v>
      </c>
      <c r="P303">
        <v>375383</v>
      </c>
      <c r="Q303">
        <v>31059164900978</v>
      </c>
      <c r="R303" s="4">
        <v>7711</v>
      </c>
      <c r="S303" s="1">
        <v>45440.477083333331</v>
      </c>
      <c r="T303" t="s">
        <v>516</v>
      </c>
      <c r="U303" t="s">
        <v>674</v>
      </c>
      <c r="V303" s="2" t="s">
        <v>826</v>
      </c>
      <c r="W303" t="s">
        <v>14</v>
      </c>
      <c r="X303" t="s">
        <v>15</v>
      </c>
      <c r="Y303" t="str">
        <f t="shared" si="12"/>
        <v>Domestique</v>
      </c>
      <c r="Z303" s="5">
        <v>0.85</v>
      </c>
      <c r="AA303" s="5" t="s">
        <v>1268</v>
      </c>
      <c r="AB303" s="5" t="s">
        <v>1269</v>
      </c>
      <c r="AC303" s="5" t="s">
        <v>1270</v>
      </c>
      <c r="AD303">
        <f t="shared" si="13"/>
        <v>41</v>
      </c>
      <c r="AE303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4" spans="1:31" x14ac:dyDescent="0.35">
      <c r="A304" t="s">
        <v>6</v>
      </c>
      <c r="B304" t="s">
        <v>10</v>
      </c>
      <c r="C304" t="s">
        <v>16</v>
      </c>
      <c r="D304" t="s">
        <v>19</v>
      </c>
      <c r="E304" t="s">
        <v>17</v>
      </c>
      <c r="F304" t="s">
        <v>18</v>
      </c>
      <c r="G304" t="s">
        <v>11</v>
      </c>
      <c r="H304" s="4">
        <v>7512</v>
      </c>
      <c r="I304" t="s">
        <v>24</v>
      </c>
      <c r="J304" t="s">
        <v>37</v>
      </c>
      <c r="K304" t="s">
        <v>20</v>
      </c>
      <c r="L304" t="s">
        <v>22</v>
      </c>
      <c r="M304" t="s">
        <v>23</v>
      </c>
      <c r="N304" t="s">
        <v>11</v>
      </c>
      <c r="O304" t="s">
        <v>827</v>
      </c>
      <c r="P304">
        <v>375378</v>
      </c>
      <c r="Q304">
        <v>31059164900796</v>
      </c>
      <c r="R304" s="4">
        <v>7711</v>
      </c>
      <c r="S304" s="1">
        <v>45440.472916666666</v>
      </c>
      <c r="T304" t="s">
        <v>516</v>
      </c>
      <c r="U304" t="s">
        <v>674</v>
      </c>
      <c r="V304" s="2" t="s">
        <v>828</v>
      </c>
      <c r="W304" t="s">
        <v>14</v>
      </c>
      <c r="X304" t="s">
        <v>15</v>
      </c>
      <c r="Y304" t="str">
        <f t="shared" si="12"/>
        <v>Domestique</v>
      </c>
      <c r="Z304" s="5">
        <v>0.85</v>
      </c>
      <c r="AA304" s="5" t="s">
        <v>1268</v>
      </c>
      <c r="AB304" s="5" t="s">
        <v>1269</v>
      </c>
      <c r="AC304" s="5" t="s">
        <v>1270</v>
      </c>
      <c r="AD304">
        <f t="shared" si="13"/>
        <v>41</v>
      </c>
      <c r="AE304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5" spans="1:31" x14ac:dyDescent="0.35">
      <c r="A305" t="s">
        <v>6</v>
      </c>
      <c r="B305" t="s">
        <v>10</v>
      </c>
      <c r="C305" t="s">
        <v>16</v>
      </c>
      <c r="D305" t="s">
        <v>19</v>
      </c>
      <c r="E305" t="s">
        <v>17</v>
      </c>
      <c r="F305" t="s">
        <v>18</v>
      </c>
      <c r="G305" t="s">
        <v>11</v>
      </c>
      <c r="H305" s="4">
        <v>7512</v>
      </c>
      <c r="I305" t="s">
        <v>24</v>
      </c>
      <c r="J305" t="s">
        <v>37</v>
      </c>
      <c r="K305" t="s">
        <v>20</v>
      </c>
      <c r="L305" t="s">
        <v>22</v>
      </c>
      <c r="M305" t="s">
        <v>23</v>
      </c>
      <c r="N305" t="s">
        <v>11</v>
      </c>
      <c r="O305" t="s">
        <v>829</v>
      </c>
      <c r="P305">
        <v>375364</v>
      </c>
      <c r="Q305">
        <v>31059164900887</v>
      </c>
      <c r="R305" s="4">
        <v>7711</v>
      </c>
      <c r="S305" s="1">
        <v>45440.460416666669</v>
      </c>
      <c r="T305" t="s">
        <v>516</v>
      </c>
      <c r="U305" t="s">
        <v>674</v>
      </c>
      <c r="V305" s="2" t="s">
        <v>830</v>
      </c>
      <c r="W305" t="s">
        <v>14</v>
      </c>
      <c r="X305" t="s">
        <v>15</v>
      </c>
      <c r="Y305" t="str">
        <f t="shared" si="12"/>
        <v>Domestique</v>
      </c>
      <c r="Z305" s="5">
        <v>0.85</v>
      </c>
      <c r="AA305" s="5" t="s">
        <v>1268</v>
      </c>
      <c r="AB305" s="5" t="s">
        <v>1269</v>
      </c>
      <c r="AC305" s="5" t="s">
        <v>1270</v>
      </c>
      <c r="AD305">
        <f t="shared" si="13"/>
        <v>41</v>
      </c>
      <c r="AE305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6" spans="1:31" x14ac:dyDescent="0.35">
      <c r="A306" t="s">
        <v>6</v>
      </c>
      <c r="B306" t="s">
        <v>10</v>
      </c>
      <c r="C306" t="s">
        <v>16</v>
      </c>
      <c r="D306" t="s">
        <v>19</v>
      </c>
      <c r="E306" t="s">
        <v>17</v>
      </c>
      <c r="F306" t="s">
        <v>18</v>
      </c>
      <c r="G306" t="s">
        <v>11</v>
      </c>
      <c r="H306" s="4">
        <v>7512</v>
      </c>
      <c r="I306" t="s">
        <v>24</v>
      </c>
      <c r="J306" t="s">
        <v>37</v>
      </c>
      <c r="K306" t="s">
        <v>20</v>
      </c>
      <c r="L306" t="s">
        <v>22</v>
      </c>
      <c r="M306" t="s">
        <v>23</v>
      </c>
      <c r="N306" t="s">
        <v>11</v>
      </c>
      <c r="O306" t="s">
        <v>831</v>
      </c>
      <c r="P306">
        <v>375359</v>
      </c>
      <c r="Q306">
        <v>31059164900788</v>
      </c>
      <c r="R306" s="4" t="s">
        <v>832</v>
      </c>
      <c r="S306" s="1">
        <v>45440.45208333333</v>
      </c>
      <c r="T306" t="s">
        <v>516</v>
      </c>
      <c r="U306" t="s">
        <v>674</v>
      </c>
      <c r="V306" s="2" t="s">
        <v>833</v>
      </c>
      <c r="W306" t="s">
        <v>14</v>
      </c>
      <c r="X306" t="s">
        <v>15</v>
      </c>
      <c r="Y306" t="str">
        <f t="shared" si="12"/>
        <v>Domestique</v>
      </c>
      <c r="Z306" s="5">
        <v>0.85</v>
      </c>
      <c r="AA306" s="5" t="s">
        <v>1268</v>
      </c>
      <c r="AB306" s="5" t="s">
        <v>1269</v>
      </c>
      <c r="AC306" s="5" t="s">
        <v>1270</v>
      </c>
      <c r="AD306">
        <f t="shared" si="13"/>
        <v>41</v>
      </c>
      <c r="AE306" t="str">
        <f t="shared" si="14"/>
        <v>En face-Ã -faceSociÃ©tÃ© ou assimilÃ©eBÃ©nÃ©ficiaire non PPE&lt; 12 moisComplet Ã  jourFrance [FR]7512Aucune occurence (12 mois glissants)VADCB/Visa MastercardUniquee-paiement avec 3D SecureFrance [FR]</v>
      </c>
    </row>
    <row r="307" spans="1:31" x14ac:dyDescent="0.35">
      <c r="A307" t="s">
        <v>6</v>
      </c>
      <c r="B307" t="s">
        <v>10</v>
      </c>
      <c r="C307" t="s">
        <v>16</v>
      </c>
      <c r="D307" t="s">
        <v>19</v>
      </c>
      <c r="E307" t="s">
        <v>17</v>
      </c>
      <c r="F307" t="s">
        <v>18</v>
      </c>
      <c r="G307" t="s">
        <v>11</v>
      </c>
      <c r="H307" s="4">
        <v>5712</v>
      </c>
      <c r="I307" t="s">
        <v>24</v>
      </c>
      <c r="J307" t="s">
        <v>37</v>
      </c>
      <c r="K307" t="s">
        <v>20</v>
      </c>
      <c r="L307" t="s">
        <v>22</v>
      </c>
      <c r="M307" t="s">
        <v>23</v>
      </c>
      <c r="N307" t="s">
        <v>11</v>
      </c>
      <c r="O307" t="s">
        <v>834</v>
      </c>
      <c r="P307">
        <v>375280</v>
      </c>
      <c r="Q307">
        <v>33948765400115</v>
      </c>
      <c r="R307" s="4" t="s">
        <v>52</v>
      </c>
      <c r="S307" s="1">
        <v>45440.436111111114</v>
      </c>
      <c r="T307" t="s">
        <v>835</v>
      </c>
      <c r="U307" t="s">
        <v>12</v>
      </c>
      <c r="V307" s="54" t="s">
        <v>836</v>
      </c>
      <c r="W307" t="s">
        <v>14</v>
      </c>
      <c r="X307" t="s">
        <v>15</v>
      </c>
      <c r="Y307" t="str">
        <f t="shared" si="12"/>
        <v>Domestique</v>
      </c>
      <c r="Z307" s="5">
        <v>0.85</v>
      </c>
      <c r="AA307" s="5" t="s">
        <v>1268</v>
      </c>
      <c r="AB307" s="5" t="s">
        <v>1269</v>
      </c>
      <c r="AC307" s="5" t="s">
        <v>1270</v>
      </c>
      <c r="AD307">
        <f t="shared" si="13"/>
        <v>36</v>
      </c>
      <c r="AE307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08" spans="1:31" x14ac:dyDescent="0.35">
      <c r="A308" t="s">
        <v>6</v>
      </c>
      <c r="B308" t="s">
        <v>10</v>
      </c>
      <c r="C308" t="s">
        <v>16</v>
      </c>
      <c r="D308" t="s">
        <v>19</v>
      </c>
      <c r="E308" t="s">
        <v>839</v>
      </c>
      <c r="F308" t="s">
        <v>18</v>
      </c>
      <c r="G308" t="s">
        <v>11</v>
      </c>
      <c r="H308" s="4">
        <v>5712</v>
      </c>
      <c r="I308" t="s">
        <v>24</v>
      </c>
      <c r="J308" t="s">
        <v>37</v>
      </c>
      <c r="K308" t="s">
        <v>20</v>
      </c>
      <c r="L308" t="s">
        <v>22</v>
      </c>
      <c r="M308" t="s">
        <v>23</v>
      </c>
      <c r="N308" t="s">
        <v>11</v>
      </c>
      <c r="O308" t="s">
        <v>837</v>
      </c>
      <c r="P308">
        <v>374414</v>
      </c>
      <c r="Q308">
        <v>83048902700045</v>
      </c>
      <c r="R308" s="4" t="s">
        <v>52</v>
      </c>
      <c r="S308" s="1">
        <v>45436.784722222219</v>
      </c>
      <c r="T308" t="s">
        <v>68</v>
      </c>
      <c r="U308" t="s">
        <v>35</v>
      </c>
      <c r="V308" s="54" t="s">
        <v>838</v>
      </c>
      <c r="W308" t="s">
        <v>14</v>
      </c>
      <c r="X308" t="s">
        <v>15</v>
      </c>
      <c r="Y308" t="str">
        <f t="shared" si="12"/>
        <v>Domestique</v>
      </c>
      <c r="Z308" s="5">
        <v>0.6</v>
      </c>
      <c r="AA308" s="5" t="s">
        <v>1268</v>
      </c>
      <c r="AB308" s="5" t="s">
        <v>1269</v>
      </c>
      <c r="AC308" s="5" t="s">
        <v>1270</v>
      </c>
      <c r="AD308">
        <f t="shared" si="13"/>
        <v>3</v>
      </c>
      <c r="AE308" t="str">
        <f t="shared" si="14"/>
        <v>En face-Ã -faceSociÃ©tÃ© ou assimilÃ©eBÃ©nÃ©ficiaire non PPE&gt; 12 moisComplet Ã  jourFrance [FR]5712Aucune occurence (12 mois glissants)VADCB/Visa MastercardUniquee-paiement avec 3D SecureFrance [FR]</v>
      </c>
    </row>
    <row r="309" spans="1:31" x14ac:dyDescent="0.35">
      <c r="A309" t="s">
        <v>6</v>
      </c>
      <c r="B309" t="s">
        <v>10</v>
      </c>
      <c r="C309" t="s">
        <v>16</v>
      </c>
      <c r="D309" t="s">
        <v>19</v>
      </c>
      <c r="E309" t="s">
        <v>17</v>
      </c>
      <c r="F309" t="s">
        <v>18</v>
      </c>
      <c r="G309" t="s">
        <v>11</v>
      </c>
      <c r="H309" s="4">
        <v>5712</v>
      </c>
      <c r="I309" t="s">
        <v>24</v>
      </c>
      <c r="J309" t="s">
        <v>37</v>
      </c>
      <c r="K309" t="s">
        <v>20</v>
      </c>
      <c r="L309" t="s">
        <v>22</v>
      </c>
      <c r="M309" t="s">
        <v>23</v>
      </c>
      <c r="N309" t="s">
        <v>11</v>
      </c>
      <c r="O309" t="s">
        <v>840</v>
      </c>
      <c r="P309">
        <v>374412</v>
      </c>
      <c r="Q309">
        <v>83048902700078</v>
      </c>
      <c r="R309" s="4" t="s">
        <v>52</v>
      </c>
      <c r="S309" s="1">
        <v>45436.77847222222</v>
      </c>
      <c r="T309" t="s">
        <v>68</v>
      </c>
      <c r="U309" t="s">
        <v>35</v>
      </c>
      <c r="V309" s="54" t="s">
        <v>841</v>
      </c>
      <c r="W309" t="s">
        <v>14</v>
      </c>
      <c r="X309" t="s">
        <v>15</v>
      </c>
      <c r="Y309" t="str">
        <f t="shared" si="12"/>
        <v>Domestique</v>
      </c>
      <c r="Z309" s="5">
        <v>0.85</v>
      </c>
      <c r="AA309" s="5" t="s">
        <v>1268</v>
      </c>
      <c r="AB309" s="5" t="s">
        <v>1269</v>
      </c>
      <c r="AC309" s="5" t="s">
        <v>1270</v>
      </c>
      <c r="AD309">
        <f t="shared" si="13"/>
        <v>36</v>
      </c>
      <c r="AE309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0" spans="1:31" x14ac:dyDescent="0.35">
      <c r="A310" t="s">
        <v>6</v>
      </c>
      <c r="B310" t="s">
        <v>10</v>
      </c>
      <c r="C310" t="s">
        <v>16</v>
      </c>
      <c r="D310" t="s">
        <v>19</v>
      </c>
      <c r="E310" t="s">
        <v>839</v>
      </c>
      <c r="F310" t="s">
        <v>18</v>
      </c>
      <c r="G310" t="s">
        <v>11</v>
      </c>
      <c r="H310" s="4">
        <v>5712</v>
      </c>
      <c r="I310" t="s">
        <v>24</v>
      </c>
      <c r="J310" t="s">
        <v>37</v>
      </c>
      <c r="K310" t="s">
        <v>20</v>
      </c>
      <c r="L310" t="s">
        <v>22</v>
      </c>
      <c r="M310" t="s">
        <v>23</v>
      </c>
      <c r="N310" t="s">
        <v>11</v>
      </c>
      <c r="O310" t="s">
        <v>842</v>
      </c>
      <c r="P310">
        <v>374410</v>
      </c>
      <c r="Q310">
        <v>83048902700086</v>
      </c>
      <c r="R310" s="4" t="s">
        <v>52</v>
      </c>
      <c r="S310" s="1">
        <v>45436.771527777775</v>
      </c>
      <c r="T310" t="s">
        <v>843</v>
      </c>
      <c r="U310" t="s">
        <v>35</v>
      </c>
      <c r="V310" s="54" t="s">
        <v>844</v>
      </c>
      <c r="W310" t="s">
        <v>14</v>
      </c>
      <c r="X310" t="s">
        <v>15</v>
      </c>
      <c r="Y310" t="str">
        <f t="shared" si="12"/>
        <v>Domestique</v>
      </c>
      <c r="Z310" s="5">
        <v>0.6</v>
      </c>
      <c r="AA310" s="5" t="s">
        <v>1268</v>
      </c>
      <c r="AB310" s="5" t="s">
        <v>1269</v>
      </c>
      <c r="AC310" s="5" t="s">
        <v>1270</v>
      </c>
      <c r="AD310">
        <f t="shared" si="13"/>
        <v>3</v>
      </c>
      <c r="AE310" t="str">
        <f t="shared" si="14"/>
        <v>En face-Ã -faceSociÃ©tÃ© ou assimilÃ©eBÃ©nÃ©ficiaire non PPE&gt; 12 moisComplet Ã  jourFrance [FR]5712Aucune occurence (12 mois glissants)VADCB/Visa MastercardUniquee-paiement avec 3D SecureFrance [FR]</v>
      </c>
    </row>
    <row r="311" spans="1:31" x14ac:dyDescent="0.35">
      <c r="A311" t="s">
        <v>6</v>
      </c>
      <c r="B311" t="s">
        <v>10</v>
      </c>
      <c r="C311" t="s">
        <v>16</v>
      </c>
      <c r="D311" t="s">
        <v>19</v>
      </c>
      <c r="E311" t="s">
        <v>17</v>
      </c>
      <c r="F311" t="s">
        <v>18</v>
      </c>
      <c r="G311" t="s">
        <v>11</v>
      </c>
      <c r="H311" s="4">
        <v>5712</v>
      </c>
      <c r="I311" t="s">
        <v>24</v>
      </c>
      <c r="J311" t="s">
        <v>37</v>
      </c>
      <c r="K311" t="s">
        <v>20</v>
      </c>
      <c r="L311" t="s">
        <v>22</v>
      </c>
      <c r="M311" t="s">
        <v>23</v>
      </c>
      <c r="N311" t="s">
        <v>11</v>
      </c>
      <c r="O311" t="s">
        <v>845</v>
      </c>
      <c r="P311">
        <v>374409</v>
      </c>
      <c r="Q311">
        <v>75100645300037</v>
      </c>
      <c r="R311" s="4" t="s">
        <v>52</v>
      </c>
      <c r="S311" s="1">
        <v>45436.759027777778</v>
      </c>
      <c r="T311" t="s">
        <v>846</v>
      </c>
      <c r="U311" t="s">
        <v>35</v>
      </c>
      <c r="V311" s="54" t="s">
        <v>847</v>
      </c>
      <c r="W311" t="s">
        <v>14</v>
      </c>
      <c r="X311" t="s">
        <v>15</v>
      </c>
      <c r="Y311" t="str">
        <f t="shared" si="12"/>
        <v>Domestique</v>
      </c>
      <c r="Z311" s="5">
        <v>0.85</v>
      </c>
      <c r="AA311" s="5" t="s">
        <v>1268</v>
      </c>
      <c r="AB311" s="5" t="s">
        <v>1269</v>
      </c>
      <c r="AC311" s="5" t="s">
        <v>1270</v>
      </c>
      <c r="AD311">
        <f t="shared" si="13"/>
        <v>36</v>
      </c>
      <c r="AE311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2" spans="1:31" x14ac:dyDescent="0.35">
      <c r="A312" t="s">
        <v>6</v>
      </c>
      <c r="B312" t="s">
        <v>10</v>
      </c>
      <c r="C312" t="s">
        <v>16</v>
      </c>
      <c r="D312" t="s">
        <v>19</v>
      </c>
      <c r="E312" t="s">
        <v>17</v>
      </c>
      <c r="F312" t="s">
        <v>18</v>
      </c>
      <c r="G312" t="s">
        <v>11</v>
      </c>
      <c r="H312" s="4">
        <v>5712</v>
      </c>
      <c r="I312" t="s">
        <v>24</v>
      </c>
      <c r="J312" t="s">
        <v>37</v>
      </c>
      <c r="K312" t="s">
        <v>20</v>
      </c>
      <c r="L312" t="s">
        <v>22</v>
      </c>
      <c r="M312" t="s">
        <v>23</v>
      </c>
      <c r="N312" t="s">
        <v>11</v>
      </c>
      <c r="O312" t="s">
        <v>848</v>
      </c>
      <c r="P312">
        <v>374407</v>
      </c>
      <c r="Q312">
        <v>79748789900032</v>
      </c>
      <c r="R312" s="4" t="s">
        <v>52</v>
      </c>
      <c r="S312" s="1">
        <v>45436.75</v>
      </c>
      <c r="T312" t="s">
        <v>849</v>
      </c>
      <c r="U312" t="s">
        <v>35</v>
      </c>
      <c r="V312" s="54" t="s">
        <v>850</v>
      </c>
      <c r="W312" t="s">
        <v>14</v>
      </c>
      <c r="X312" t="s">
        <v>15</v>
      </c>
      <c r="Y312" t="str">
        <f t="shared" si="12"/>
        <v>Domestique</v>
      </c>
      <c r="Z312" s="5">
        <v>0.85</v>
      </c>
      <c r="AA312" s="5" t="s">
        <v>1268</v>
      </c>
      <c r="AB312" s="5" t="s">
        <v>1269</v>
      </c>
      <c r="AC312" s="5" t="s">
        <v>1270</v>
      </c>
      <c r="AD312">
        <f t="shared" si="13"/>
        <v>36</v>
      </c>
      <c r="AE312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3" spans="1:31" x14ac:dyDescent="0.35">
      <c r="A313" t="s">
        <v>6</v>
      </c>
      <c r="B313" t="s">
        <v>10</v>
      </c>
      <c r="C313" t="s">
        <v>16</v>
      </c>
      <c r="D313" t="s">
        <v>19</v>
      </c>
      <c r="E313" t="s">
        <v>17</v>
      </c>
      <c r="F313" t="s">
        <v>18</v>
      </c>
      <c r="G313" t="s">
        <v>11</v>
      </c>
      <c r="H313" s="4">
        <v>5712</v>
      </c>
      <c r="I313" t="s">
        <v>24</v>
      </c>
      <c r="J313" t="s">
        <v>37</v>
      </c>
      <c r="K313" t="s">
        <v>20</v>
      </c>
      <c r="L313" t="s">
        <v>22</v>
      </c>
      <c r="M313" t="s">
        <v>23</v>
      </c>
      <c r="N313" t="s">
        <v>11</v>
      </c>
      <c r="O313" t="s">
        <v>851</v>
      </c>
      <c r="P313">
        <v>374404</v>
      </c>
      <c r="Q313">
        <v>79748789900040</v>
      </c>
      <c r="R313" s="4" t="s">
        <v>52</v>
      </c>
      <c r="S313" s="1">
        <v>45436.742361111108</v>
      </c>
      <c r="T313" t="s">
        <v>849</v>
      </c>
      <c r="U313" t="s">
        <v>35</v>
      </c>
      <c r="V313" s="54" t="s">
        <v>852</v>
      </c>
      <c r="W313" t="s">
        <v>14</v>
      </c>
      <c r="X313" t="s">
        <v>15</v>
      </c>
      <c r="Y313" t="str">
        <f t="shared" si="12"/>
        <v>Domestique</v>
      </c>
      <c r="Z313" s="5">
        <v>0.85</v>
      </c>
      <c r="AA313" s="5" t="s">
        <v>1268</v>
      </c>
      <c r="AB313" s="5" t="s">
        <v>1269</v>
      </c>
      <c r="AC313" s="5" t="s">
        <v>1270</v>
      </c>
      <c r="AD313">
        <f t="shared" si="13"/>
        <v>36</v>
      </c>
      <c r="AE313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4" spans="1:31" x14ac:dyDescent="0.35">
      <c r="A314" t="s">
        <v>6</v>
      </c>
      <c r="B314" t="s">
        <v>10</v>
      </c>
      <c r="C314" t="s">
        <v>16</v>
      </c>
      <c r="D314" t="s">
        <v>19</v>
      </c>
      <c r="E314" t="s">
        <v>17</v>
      </c>
      <c r="F314" t="s">
        <v>18</v>
      </c>
      <c r="G314" t="s">
        <v>11</v>
      </c>
      <c r="H314" s="4">
        <v>5712</v>
      </c>
      <c r="I314" t="s">
        <v>24</v>
      </c>
      <c r="J314" t="s">
        <v>37</v>
      </c>
      <c r="K314" t="s">
        <v>20</v>
      </c>
      <c r="L314" t="s">
        <v>22</v>
      </c>
      <c r="M314" t="s">
        <v>23</v>
      </c>
      <c r="N314" t="s">
        <v>11</v>
      </c>
      <c r="O314" t="s">
        <v>853</v>
      </c>
      <c r="P314">
        <v>374401</v>
      </c>
      <c r="Q314">
        <v>79748789900024</v>
      </c>
      <c r="R314" s="4" t="s">
        <v>52</v>
      </c>
      <c r="S314" s="1">
        <v>45436.731249999997</v>
      </c>
      <c r="T314" t="s">
        <v>854</v>
      </c>
      <c r="U314" t="s">
        <v>35</v>
      </c>
      <c r="V314" s="54" t="s">
        <v>855</v>
      </c>
      <c r="W314" t="s">
        <v>14</v>
      </c>
      <c r="X314" t="s">
        <v>15</v>
      </c>
      <c r="Y314" t="str">
        <f t="shared" si="12"/>
        <v>Domestique</v>
      </c>
      <c r="Z314" s="5">
        <v>0.85</v>
      </c>
      <c r="AA314" s="5" t="s">
        <v>1268</v>
      </c>
      <c r="AB314" s="5" t="s">
        <v>1269</v>
      </c>
      <c r="AC314" s="5" t="s">
        <v>1270</v>
      </c>
      <c r="AD314">
        <f t="shared" si="13"/>
        <v>36</v>
      </c>
      <c r="AE314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5" spans="1:31" x14ac:dyDescent="0.35">
      <c r="A315" t="s">
        <v>6</v>
      </c>
      <c r="B315" t="s">
        <v>10</v>
      </c>
      <c r="C315" t="s">
        <v>16</v>
      </c>
      <c r="D315" t="s">
        <v>19</v>
      </c>
      <c r="E315" t="s">
        <v>17</v>
      </c>
      <c r="F315" t="s">
        <v>18</v>
      </c>
      <c r="G315" t="s">
        <v>11</v>
      </c>
      <c r="H315" s="4">
        <v>5712</v>
      </c>
      <c r="I315" t="s">
        <v>24</v>
      </c>
      <c r="J315" t="s">
        <v>37</v>
      </c>
      <c r="K315" t="s">
        <v>20</v>
      </c>
      <c r="L315" t="s">
        <v>22</v>
      </c>
      <c r="M315" t="s">
        <v>23</v>
      </c>
      <c r="N315" t="s">
        <v>11</v>
      </c>
      <c r="O315" t="s">
        <v>856</v>
      </c>
      <c r="P315">
        <v>374400</v>
      </c>
      <c r="Q315">
        <v>79748789900057</v>
      </c>
      <c r="R315" s="4" t="s">
        <v>52</v>
      </c>
      <c r="S315" s="1">
        <v>45436.722916666666</v>
      </c>
      <c r="T315" t="s">
        <v>854</v>
      </c>
      <c r="U315" t="s">
        <v>35</v>
      </c>
      <c r="V315" s="54" t="s">
        <v>857</v>
      </c>
      <c r="W315" t="s">
        <v>14</v>
      </c>
      <c r="X315" t="s">
        <v>15</v>
      </c>
      <c r="Y315" t="str">
        <f t="shared" si="12"/>
        <v>Domestique</v>
      </c>
      <c r="Z315" s="5">
        <v>0.85</v>
      </c>
      <c r="AA315" s="5" t="s">
        <v>1268</v>
      </c>
      <c r="AB315" s="5" t="s">
        <v>1269</v>
      </c>
      <c r="AC315" s="5" t="s">
        <v>1270</v>
      </c>
      <c r="AD315">
        <f t="shared" si="13"/>
        <v>36</v>
      </c>
      <c r="AE315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6" spans="1:31" x14ac:dyDescent="0.35">
      <c r="A316" t="s">
        <v>6</v>
      </c>
      <c r="B316" t="s">
        <v>10</v>
      </c>
      <c r="C316" t="s">
        <v>16</v>
      </c>
      <c r="D316" t="s">
        <v>19</v>
      </c>
      <c r="E316" t="s">
        <v>17</v>
      </c>
      <c r="F316" t="s">
        <v>18</v>
      </c>
      <c r="G316" t="s">
        <v>11</v>
      </c>
      <c r="H316" s="4">
        <v>5712</v>
      </c>
      <c r="I316" t="s">
        <v>24</v>
      </c>
      <c r="J316" t="s">
        <v>37</v>
      </c>
      <c r="K316" t="s">
        <v>20</v>
      </c>
      <c r="L316" t="s">
        <v>22</v>
      </c>
      <c r="M316" t="s">
        <v>23</v>
      </c>
      <c r="N316" t="s">
        <v>11</v>
      </c>
      <c r="O316" t="s">
        <v>858</v>
      </c>
      <c r="P316">
        <v>374389</v>
      </c>
      <c r="Q316">
        <v>75098946900036</v>
      </c>
      <c r="R316" s="4" t="s">
        <v>52</v>
      </c>
      <c r="S316" s="1">
        <v>45436.708333333336</v>
      </c>
      <c r="T316" t="s">
        <v>859</v>
      </c>
      <c r="U316" t="s">
        <v>35</v>
      </c>
      <c r="V316" s="54" t="s">
        <v>860</v>
      </c>
      <c r="W316" t="s">
        <v>14</v>
      </c>
      <c r="X316" t="s">
        <v>15</v>
      </c>
      <c r="Y316" t="str">
        <f t="shared" si="12"/>
        <v>Domestique</v>
      </c>
      <c r="Z316" s="5">
        <v>0.85</v>
      </c>
      <c r="AA316" s="5" t="s">
        <v>1268</v>
      </c>
      <c r="AB316" s="5" t="s">
        <v>1269</v>
      </c>
      <c r="AC316" s="5" t="s">
        <v>1270</v>
      </c>
      <c r="AD316">
        <f t="shared" si="13"/>
        <v>36</v>
      </c>
      <c r="AE316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7" spans="1:31" x14ac:dyDescent="0.35">
      <c r="A317" t="s">
        <v>6</v>
      </c>
      <c r="B317" t="s">
        <v>10</v>
      </c>
      <c r="C317" t="s">
        <v>16</v>
      </c>
      <c r="D317" t="s">
        <v>19</v>
      </c>
      <c r="E317" t="s">
        <v>17</v>
      </c>
      <c r="F317" t="s">
        <v>18</v>
      </c>
      <c r="G317" t="s">
        <v>11</v>
      </c>
      <c r="H317" s="4">
        <v>5712</v>
      </c>
      <c r="I317" t="s">
        <v>24</v>
      </c>
      <c r="J317" t="s">
        <v>37</v>
      </c>
      <c r="K317" t="s">
        <v>20</v>
      </c>
      <c r="L317" t="s">
        <v>22</v>
      </c>
      <c r="M317" t="s">
        <v>23</v>
      </c>
      <c r="N317" t="s">
        <v>11</v>
      </c>
      <c r="O317" t="s">
        <v>861</v>
      </c>
      <c r="P317">
        <v>374386</v>
      </c>
      <c r="Q317">
        <v>52422893900087</v>
      </c>
      <c r="R317" s="4" t="s">
        <v>52</v>
      </c>
      <c r="S317" s="1">
        <v>45436.696527777778</v>
      </c>
      <c r="T317" t="s">
        <v>34</v>
      </c>
      <c r="U317" t="s">
        <v>35</v>
      </c>
      <c r="V317" s="54" t="s">
        <v>862</v>
      </c>
      <c r="W317" t="s">
        <v>14</v>
      </c>
      <c r="X317" t="s">
        <v>15</v>
      </c>
      <c r="Y317" t="str">
        <f t="shared" si="12"/>
        <v>Domestique</v>
      </c>
      <c r="Z317" s="5">
        <v>0.85</v>
      </c>
      <c r="AA317" s="5" t="s">
        <v>1268</v>
      </c>
      <c r="AB317" s="5" t="s">
        <v>1269</v>
      </c>
      <c r="AC317" s="5" t="s">
        <v>1270</v>
      </c>
      <c r="AD317">
        <f t="shared" si="13"/>
        <v>36</v>
      </c>
      <c r="AE317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8" spans="1:31" x14ac:dyDescent="0.35">
      <c r="A318" t="s">
        <v>6</v>
      </c>
      <c r="B318" t="s">
        <v>10</v>
      </c>
      <c r="C318" t="s">
        <v>16</v>
      </c>
      <c r="D318" t="s">
        <v>19</v>
      </c>
      <c r="E318" t="s">
        <v>17</v>
      </c>
      <c r="F318" t="s">
        <v>18</v>
      </c>
      <c r="G318" t="s">
        <v>11</v>
      </c>
      <c r="H318" s="4">
        <v>5712</v>
      </c>
      <c r="I318" t="s">
        <v>24</v>
      </c>
      <c r="J318" t="s">
        <v>37</v>
      </c>
      <c r="K318" t="s">
        <v>20</v>
      </c>
      <c r="L318" t="s">
        <v>22</v>
      </c>
      <c r="M318" t="s">
        <v>23</v>
      </c>
      <c r="N318" t="s">
        <v>11</v>
      </c>
      <c r="O318" t="s">
        <v>863</v>
      </c>
      <c r="P318">
        <v>374379</v>
      </c>
      <c r="Q318">
        <v>52422893900095</v>
      </c>
      <c r="R318" s="4" t="s">
        <v>52</v>
      </c>
      <c r="S318" s="1">
        <v>45436.682638888888</v>
      </c>
      <c r="T318" t="s">
        <v>34</v>
      </c>
      <c r="U318" t="s">
        <v>35</v>
      </c>
      <c r="V318" s="54" t="s">
        <v>864</v>
      </c>
      <c r="W318" t="s">
        <v>14</v>
      </c>
      <c r="X318" t="s">
        <v>15</v>
      </c>
      <c r="Y318" t="str">
        <f t="shared" si="12"/>
        <v>Domestique</v>
      </c>
      <c r="Z318" s="5">
        <v>0.85</v>
      </c>
      <c r="AA318" s="5" t="s">
        <v>1268</v>
      </c>
      <c r="AB318" s="5" t="s">
        <v>1269</v>
      </c>
      <c r="AC318" s="5" t="s">
        <v>1270</v>
      </c>
      <c r="AD318">
        <f t="shared" si="13"/>
        <v>36</v>
      </c>
      <c r="AE318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19" spans="1:31" x14ac:dyDescent="0.35">
      <c r="A319" t="s">
        <v>6</v>
      </c>
      <c r="B319" t="s">
        <v>10</v>
      </c>
      <c r="C319" t="s">
        <v>16</v>
      </c>
      <c r="D319" t="s">
        <v>19</v>
      </c>
      <c r="E319" t="s">
        <v>17</v>
      </c>
      <c r="F319" t="s">
        <v>18</v>
      </c>
      <c r="G319" t="s">
        <v>11</v>
      </c>
      <c r="H319" s="4">
        <v>5712</v>
      </c>
      <c r="I319" t="s">
        <v>24</v>
      </c>
      <c r="J319" t="s">
        <v>37</v>
      </c>
      <c r="K319" t="s">
        <v>20</v>
      </c>
      <c r="L319" t="s">
        <v>22</v>
      </c>
      <c r="M319" t="s">
        <v>23</v>
      </c>
      <c r="N319" t="s">
        <v>868</v>
      </c>
      <c r="O319" t="s">
        <v>865</v>
      </c>
      <c r="P319">
        <v>374363</v>
      </c>
      <c r="Q319">
        <v>52422893900103</v>
      </c>
      <c r="R319" s="4" t="s">
        <v>52</v>
      </c>
      <c r="S319" s="1">
        <v>45436.668055555558</v>
      </c>
      <c r="T319" t="s">
        <v>34</v>
      </c>
      <c r="U319" t="s">
        <v>35</v>
      </c>
      <c r="V319" s="54" t="s">
        <v>866</v>
      </c>
      <c r="W319" t="s">
        <v>14</v>
      </c>
      <c r="X319" t="s">
        <v>867</v>
      </c>
      <c r="Y319" t="str">
        <f t="shared" si="12"/>
        <v>Autre</v>
      </c>
      <c r="Z319"/>
      <c r="AA319"/>
      <c r="AB319"/>
      <c r="AC319"/>
      <c r="AD319">
        <f t="shared" si="13"/>
        <v>2</v>
      </c>
      <c r="AE319" t="str">
        <f t="shared" si="14"/>
        <v>En face-Ã -faceSociÃ©tÃ© ou assimilÃ©eBÃ©nÃ©ficiaire non PPE&lt; 12 moisComplet Ã  jourFrance [FR]5712Aucune occurence (12 mois glissants)VADCB/Visa MastercardUniquee-paiement avec 3D SecureLuxembourg [LU]</v>
      </c>
    </row>
    <row r="320" spans="1:31" x14ac:dyDescent="0.35">
      <c r="A320" t="s">
        <v>6</v>
      </c>
      <c r="B320" t="s">
        <v>10</v>
      </c>
      <c r="C320" t="s">
        <v>16</v>
      </c>
      <c r="D320" t="s">
        <v>19</v>
      </c>
      <c r="E320" t="s">
        <v>839</v>
      </c>
      <c r="F320" t="s">
        <v>18</v>
      </c>
      <c r="G320" t="s">
        <v>11</v>
      </c>
      <c r="H320" s="4">
        <v>5712</v>
      </c>
      <c r="I320" t="s">
        <v>24</v>
      </c>
      <c r="J320" t="s">
        <v>37</v>
      </c>
      <c r="K320" t="s">
        <v>20</v>
      </c>
      <c r="L320" t="s">
        <v>22</v>
      </c>
      <c r="M320" t="s">
        <v>23</v>
      </c>
      <c r="N320" t="s">
        <v>11</v>
      </c>
      <c r="O320" t="s">
        <v>869</v>
      </c>
      <c r="P320">
        <v>374351</v>
      </c>
      <c r="Q320">
        <v>52422893900079</v>
      </c>
      <c r="R320" s="4" t="s">
        <v>52</v>
      </c>
      <c r="S320" s="1">
        <v>45436.656944444447</v>
      </c>
      <c r="T320" t="s">
        <v>34</v>
      </c>
      <c r="U320" t="s">
        <v>35</v>
      </c>
      <c r="V320" s="54" t="s">
        <v>870</v>
      </c>
      <c r="W320" t="s">
        <v>14</v>
      </c>
      <c r="X320" t="s">
        <v>15</v>
      </c>
      <c r="Y320" t="str">
        <f t="shared" si="12"/>
        <v>Domestique</v>
      </c>
      <c r="Z320" s="5">
        <v>0.6</v>
      </c>
      <c r="AA320" s="5" t="s">
        <v>1268</v>
      </c>
      <c r="AB320" s="5" t="s">
        <v>1269</v>
      </c>
      <c r="AC320" s="5" t="s">
        <v>1270</v>
      </c>
      <c r="AD320">
        <f t="shared" si="13"/>
        <v>3</v>
      </c>
      <c r="AE320" t="str">
        <f t="shared" si="14"/>
        <v>En face-Ã -faceSociÃ©tÃ© ou assimilÃ©eBÃ©nÃ©ficiaire non PPE&gt; 12 moisComplet Ã  jourFrance [FR]5712Aucune occurence (12 mois glissants)VADCB/Visa MastercardUniquee-paiement avec 3D SecureFrance [FR]</v>
      </c>
    </row>
    <row r="321" spans="1:31" x14ac:dyDescent="0.35">
      <c r="A321" t="s">
        <v>6</v>
      </c>
      <c r="B321" t="s">
        <v>10</v>
      </c>
      <c r="C321" t="s">
        <v>16</v>
      </c>
      <c r="D321" t="s">
        <v>19</v>
      </c>
      <c r="E321" t="s">
        <v>839</v>
      </c>
      <c r="F321" t="s">
        <v>18</v>
      </c>
      <c r="G321" t="s">
        <v>11</v>
      </c>
      <c r="H321" s="4">
        <v>5712</v>
      </c>
      <c r="I321" t="s">
        <v>24</v>
      </c>
      <c r="J321" t="s">
        <v>37</v>
      </c>
      <c r="K321" t="s">
        <v>20</v>
      </c>
      <c r="L321" t="s">
        <v>22</v>
      </c>
      <c r="M321" t="s">
        <v>23</v>
      </c>
      <c r="N321" t="s">
        <v>868</v>
      </c>
      <c r="O321" t="s">
        <v>871</v>
      </c>
      <c r="P321">
        <v>374345</v>
      </c>
      <c r="Q321">
        <v>52422893900046</v>
      </c>
      <c r="R321" s="4" t="s">
        <v>52</v>
      </c>
      <c r="S321" s="1">
        <v>45436.645138888889</v>
      </c>
      <c r="T321" t="s">
        <v>34</v>
      </c>
      <c r="U321" t="s">
        <v>35</v>
      </c>
      <c r="V321" s="54" t="s">
        <v>872</v>
      </c>
      <c r="W321" t="s">
        <v>14</v>
      </c>
      <c r="X321" t="s">
        <v>867</v>
      </c>
      <c r="Y321" t="str">
        <f t="shared" si="12"/>
        <v>Autre</v>
      </c>
      <c r="Z321"/>
      <c r="AA321"/>
      <c r="AB321"/>
      <c r="AC321"/>
      <c r="AD321">
        <f t="shared" si="13"/>
        <v>1</v>
      </c>
      <c r="AE321" t="str">
        <f t="shared" si="14"/>
        <v>En face-Ã -faceSociÃ©tÃ© ou assimilÃ©eBÃ©nÃ©ficiaire non PPE&gt; 12 moisComplet Ã  jourFrance [FR]5712Aucune occurence (12 mois glissants)VADCB/Visa MastercardUniquee-paiement avec 3D SecureLuxembourg [LU]</v>
      </c>
    </row>
    <row r="322" spans="1:31" x14ac:dyDescent="0.35">
      <c r="A322" t="s">
        <v>6</v>
      </c>
      <c r="B322" t="s">
        <v>10</v>
      </c>
      <c r="C322" t="s">
        <v>16</v>
      </c>
      <c r="D322" t="s">
        <v>19</v>
      </c>
      <c r="E322" t="s">
        <v>17</v>
      </c>
      <c r="F322" t="s">
        <v>18</v>
      </c>
      <c r="G322" t="s">
        <v>11</v>
      </c>
      <c r="H322" s="4">
        <v>5712</v>
      </c>
      <c r="I322" t="s">
        <v>24</v>
      </c>
      <c r="J322" t="s">
        <v>37</v>
      </c>
      <c r="K322" t="s">
        <v>20</v>
      </c>
      <c r="L322" t="s">
        <v>22</v>
      </c>
      <c r="M322" t="s">
        <v>23</v>
      </c>
      <c r="N322" t="s">
        <v>11</v>
      </c>
      <c r="O322" t="s">
        <v>873</v>
      </c>
      <c r="P322">
        <v>374338</v>
      </c>
      <c r="Q322">
        <v>52422893900020</v>
      </c>
      <c r="R322" s="4" t="s">
        <v>52</v>
      </c>
      <c r="S322" s="1">
        <v>45436.622916666667</v>
      </c>
      <c r="T322" t="s">
        <v>34</v>
      </c>
      <c r="U322" t="s">
        <v>35</v>
      </c>
      <c r="V322" s="54" t="s">
        <v>874</v>
      </c>
      <c r="W322" t="s">
        <v>14</v>
      </c>
      <c r="X322" t="s">
        <v>15</v>
      </c>
      <c r="Y322" t="str">
        <f t="shared" si="12"/>
        <v>Domestique</v>
      </c>
      <c r="Z322" s="5">
        <v>0.85</v>
      </c>
      <c r="AA322" s="5" t="s">
        <v>1268</v>
      </c>
      <c r="AB322" s="5" t="s">
        <v>1269</v>
      </c>
      <c r="AC322" s="5" t="s">
        <v>1270</v>
      </c>
      <c r="AD322">
        <f t="shared" si="13"/>
        <v>36</v>
      </c>
      <c r="AE322" t="str">
        <f t="shared" si="14"/>
        <v>En face-Ã -faceSociÃ©tÃ© ou assimilÃ©eBÃ©nÃ©ficiaire non PPE&lt; 12 moisComplet Ã  jourFrance [FR]5712Aucune occurence (12 mois glissants)VADCB/Visa MastercardUniquee-paiement avec 3D SecureFrance [FR]</v>
      </c>
    </row>
    <row r="323" spans="1:31" x14ac:dyDescent="0.35">
      <c r="A323" t="s">
        <v>6</v>
      </c>
      <c r="B323" t="s">
        <v>10</v>
      </c>
      <c r="C323" t="s">
        <v>16</v>
      </c>
      <c r="D323" t="s">
        <v>19</v>
      </c>
      <c r="E323" t="s">
        <v>17</v>
      </c>
      <c r="F323" t="s">
        <v>18</v>
      </c>
      <c r="G323" t="s">
        <v>11</v>
      </c>
      <c r="H323" s="4">
        <v>5712</v>
      </c>
      <c r="I323" t="s">
        <v>24</v>
      </c>
      <c r="J323" t="s">
        <v>37</v>
      </c>
      <c r="K323" t="s">
        <v>20</v>
      </c>
      <c r="L323" t="s">
        <v>22</v>
      </c>
      <c r="M323" t="s">
        <v>23</v>
      </c>
      <c r="N323" t="s">
        <v>11</v>
      </c>
      <c r="O323" t="s">
        <v>875</v>
      </c>
      <c r="P323">
        <v>374189</v>
      </c>
      <c r="Q323">
        <v>52422893900111</v>
      </c>
      <c r="R323" s="4" t="s">
        <v>52</v>
      </c>
      <c r="S323" s="1">
        <v>45436.46597222222</v>
      </c>
      <c r="T323" t="s">
        <v>34</v>
      </c>
      <c r="U323" t="s">
        <v>35</v>
      </c>
      <c r="V323" s="54" t="s">
        <v>876</v>
      </c>
      <c r="W323" t="s">
        <v>14</v>
      </c>
      <c r="X323" t="s">
        <v>15</v>
      </c>
      <c r="Y323" t="str">
        <f t="shared" ref="Y323:Y386" si="15">+IF(G323=N323,"Domestique","Autre")</f>
        <v>Domestique</v>
      </c>
      <c r="Z323" s="5">
        <v>0.85</v>
      </c>
      <c r="AA323" s="5" t="s">
        <v>1268</v>
      </c>
      <c r="AB323" s="5" t="s">
        <v>1269</v>
      </c>
      <c r="AC323" s="5" t="s">
        <v>1270</v>
      </c>
      <c r="AD323">
        <f t="shared" ref="AD323:AD386" si="16">COUNTIFS($AE$2:$AE$437,AE323)</f>
        <v>36</v>
      </c>
      <c r="AE323" t="str">
        <f t="shared" ref="AE323:AE386" si="17">+B323&amp;C323&amp;D323&amp;E323&amp;F323&amp;G323&amp;H323&amp;I323&amp;J323&amp;K323&amp;L323&amp;M323&amp;N323</f>
        <v>En face-Ã -faceSociÃ©tÃ© ou assimilÃ©eBÃ©nÃ©ficiaire non PPE&lt; 12 moisComplet Ã  jourFrance [FR]5712Aucune occurence (12 mois glissants)VADCB/Visa MastercardUniquee-paiement avec 3D SecureFrance [FR]</v>
      </c>
    </row>
    <row r="324" spans="1:31" x14ac:dyDescent="0.35">
      <c r="A324" t="s">
        <v>6</v>
      </c>
      <c r="B324" t="s">
        <v>10</v>
      </c>
      <c r="C324" t="s">
        <v>16</v>
      </c>
      <c r="D324" t="s">
        <v>19</v>
      </c>
      <c r="E324" t="s">
        <v>17</v>
      </c>
      <c r="F324" t="s">
        <v>18</v>
      </c>
      <c r="G324" t="s">
        <v>11</v>
      </c>
      <c r="H324" s="4">
        <v>5712</v>
      </c>
      <c r="I324" t="s">
        <v>24</v>
      </c>
      <c r="J324" t="s">
        <v>37</v>
      </c>
      <c r="K324" t="s">
        <v>20</v>
      </c>
      <c r="L324" t="s">
        <v>22</v>
      </c>
      <c r="M324" t="s">
        <v>23</v>
      </c>
      <c r="N324" t="s">
        <v>868</v>
      </c>
      <c r="O324" t="s">
        <v>877</v>
      </c>
      <c r="P324">
        <v>374177</v>
      </c>
      <c r="Q324">
        <v>52422893900129</v>
      </c>
      <c r="R324" s="4" t="s">
        <v>52</v>
      </c>
      <c r="S324" s="1">
        <v>45436.441666666666</v>
      </c>
      <c r="T324" t="s">
        <v>34</v>
      </c>
      <c r="U324" t="s">
        <v>35</v>
      </c>
      <c r="V324" s="54" t="s">
        <v>878</v>
      </c>
      <c r="W324" t="s">
        <v>14</v>
      </c>
      <c r="X324" t="s">
        <v>867</v>
      </c>
      <c r="Y324" t="str">
        <f t="shared" si="15"/>
        <v>Autre</v>
      </c>
      <c r="Z324"/>
      <c r="AA324"/>
      <c r="AB324"/>
      <c r="AC324"/>
      <c r="AD324">
        <f t="shared" si="16"/>
        <v>2</v>
      </c>
      <c r="AE324" t="str">
        <f t="shared" si="17"/>
        <v>En face-Ã -faceSociÃ©tÃ© ou assimilÃ©eBÃ©nÃ©ficiaire non PPE&lt; 12 moisComplet Ã  jourFrance [FR]5712Aucune occurence (12 mois glissants)VADCB/Visa MastercardUniquee-paiement avec 3D SecureLuxembourg [LU]</v>
      </c>
    </row>
    <row r="325" spans="1:31" x14ac:dyDescent="0.35">
      <c r="A325" t="s">
        <v>6</v>
      </c>
      <c r="B325" t="s">
        <v>10</v>
      </c>
      <c r="C325" t="s">
        <v>16</v>
      </c>
      <c r="D325" t="s">
        <v>19</v>
      </c>
      <c r="E325" t="s">
        <v>17</v>
      </c>
      <c r="F325" t="s">
        <v>18</v>
      </c>
      <c r="G325" t="s">
        <v>11</v>
      </c>
      <c r="H325" s="4">
        <v>7399</v>
      </c>
      <c r="I325" t="s">
        <v>24</v>
      </c>
      <c r="J325" t="s">
        <v>37</v>
      </c>
      <c r="K325" t="s">
        <v>20</v>
      </c>
      <c r="L325" t="s">
        <v>22</v>
      </c>
      <c r="M325" t="s">
        <v>23</v>
      </c>
      <c r="N325" t="s">
        <v>11</v>
      </c>
      <c r="O325" t="s">
        <v>879</v>
      </c>
      <c r="P325">
        <v>373271</v>
      </c>
      <c r="Q325">
        <v>53096623300047</v>
      </c>
      <c r="R325" s="4" t="s">
        <v>880</v>
      </c>
      <c r="S325" s="1">
        <v>45434.459722222222</v>
      </c>
      <c r="T325" t="s">
        <v>881</v>
      </c>
      <c r="U325" t="s">
        <v>79</v>
      </c>
      <c r="V325" t="s">
        <v>882</v>
      </c>
      <c r="W325" t="s">
        <v>14</v>
      </c>
      <c r="X325" t="s">
        <v>883</v>
      </c>
      <c r="Y325" t="str">
        <f t="shared" si="15"/>
        <v>Domestique</v>
      </c>
      <c r="Z325" s="5">
        <v>0.85</v>
      </c>
      <c r="AA325" s="5" t="s">
        <v>1268</v>
      </c>
      <c r="AB325" s="5" t="s">
        <v>1269</v>
      </c>
      <c r="AC325" s="5" t="s">
        <v>1270</v>
      </c>
      <c r="AD325">
        <f t="shared" si="16"/>
        <v>3</v>
      </c>
      <c r="AE325" t="str">
        <f t="shared" si="17"/>
        <v>En face-Ã -faceSociÃ©tÃ© ou assimilÃ©eBÃ©nÃ©ficiaire non PPE&lt; 12 moisComplet Ã  jourFrance [FR]7399Aucune occurence (12 mois glissants)VADCB/Visa MastercardUniquee-paiement avec 3D SecureFrance [FR]</v>
      </c>
    </row>
    <row r="326" spans="1:31" x14ac:dyDescent="0.35">
      <c r="A326" t="s">
        <v>6</v>
      </c>
      <c r="B326" t="s">
        <v>10</v>
      </c>
      <c r="C326" t="s">
        <v>16</v>
      </c>
      <c r="D326" t="s">
        <v>19</v>
      </c>
      <c r="E326" t="s">
        <v>17</v>
      </c>
      <c r="F326" t="s">
        <v>18</v>
      </c>
      <c r="G326" t="s">
        <v>11</v>
      </c>
      <c r="H326" s="4">
        <v>6300</v>
      </c>
      <c r="I326" t="s">
        <v>24</v>
      </c>
      <c r="J326" t="s">
        <v>37</v>
      </c>
      <c r="K326" t="s">
        <v>20</v>
      </c>
      <c r="L326" t="s">
        <v>22</v>
      </c>
      <c r="M326" t="s">
        <v>23</v>
      </c>
      <c r="N326" t="s">
        <v>11</v>
      </c>
      <c r="O326" t="s">
        <v>884</v>
      </c>
      <c r="P326">
        <v>371746</v>
      </c>
      <c r="Q326">
        <v>80529010300045</v>
      </c>
      <c r="R326" s="4" t="s">
        <v>885</v>
      </c>
      <c r="S326" s="1">
        <v>45429.613888888889</v>
      </c>
      <c r="T326" t="s">
        <v>886</v>
      </c>
      <c r="U326" t="s">
        <v>497</v>
      </c>
      <c r="V326" t="s">
        <v>887</v>
      </c>
      <c r="W326" t="s">
        <v>14</v>
      </c>
      <c r="X326" t="s">
        <v>15</v>
      </c>
      <c r="Y326" t="str">
        <f t="shared" si="15"/>
        <v>Domestique</v>
      </c>
      <c r="Z326"/>
      <c r="AA326"/>
      <c r="AB326"/>
      <c r="AC326"/>
      <c r="AD326">
        <f t="shared" si="16"/>
        <v>1</v>
      </c>
      <c r="AE326" t="str">
        <f t="shared" si="17"/>
        <v>En face-Ã -faceSociÃ©tÃ© ou assimilÃ©eBÃ©nÃ©ficiaire non PPE&lt; 12 moisComplet Ã  jourFrance [FR]6300Aucune occurence (12 mois glissants)VADCB/Visa MastercardUniquee-paiement avec 3D SecureFrance [FR]</v>
      </c>
    </row>
    <row r="327" spans="1:31" x14ac:dyDescent="0.35">
      <c r="A327" t="s">
        <v>6</v>
      </c>
      <c r="B327" t="s">
        <v>10</v>
      </c>
      <c r="C327" t="s">
        <v>16</v>
      </c>
      <c r="D327" t="s">
        <v>19</v>
      </c>
      <c r="E327" t="s">
        <v>839</v>
      </c>
      <c r="F327" t="s">
        <v>18</v>
      </c>
      <c r="G327" t="s">
        <v>890</v>
      </c>
      <c r="H327" s="4">
        <v>5985</v>
      </c>
      <c r="I327" t="s">
        <v>24</v>
      </c>
      <c r="J327" t="s">
        <v>37</v>
      </c>
      <c r="K327" t="s">
        <v>20</v>
      </c>
      <c r="L327" t="s">
        <v>22</v>
      </c>
      <c r="M327" t="s">
        <v>23</v>
      </c>
      <c r="N327" t="s">
        <v>890</v>
      </c>
      <c r="O327" t="s">
        <v>888</v>
      </c>
      <c r="P327">
        <v>371694</v>
      </c>
      <c r="Q327">
        <v>51394046400000</v>
      </c>
      <c r="R327" s="4" t="s">
        <v>344</v>
      </c>
      <c r="S327" s="1">
        <v>45429.454861111109</v>
      </c>
      <c r="T327" t="s">
        <v>889</v>
      </c>
      <c r="U327" t="s">
        <v>49</v>
      </c>
      <c r="V327" t="s">
        <v>891</v>
      </c>
      <c r="W327" t="s">
        <v>14</v>
      </c>
      <c r="X327" t="s">
        <v>347</v>
      </c>
      <c r="Y327" t="str">
        <f t="shared" si="15"/>
        <v>Domestique</v>
      </c>
      <c r="Z327"/>
      <c r="AA327"/>
      <c r="AB327"/>
      <c r="AC327"/>
      <c r="AD327">
        <f t="shared" si="16"/>
        <v>1</v>
      </c>
      <c r="AE327" t="str">
        <f t="shared" si="17"/>
        <v>En face-Ã -faceSociÃ©tÃ© ou assimilÃ©eBÃ©nÃ©ficiaire non PPE&gt; 12 moisComplet Ã  jourPortugal [PT]5985Aucune occurence (12 mois glissants)VADCB/Visa MastercardUniquee-paiement avec 3D SecurePortugal [PT]</v>
      </c>
    </row>
    <row r="328" spans="1:31" x14ac:dyDescent="0.35">
      <c r="A328" t="s">
        <v>6</v>
      </c>
      <c r="B328" t="s">
        <v>10</v>
      </c>
      <c r="C328" t="s">
        <v>16</v>
      </c>
      <c r="D328" t="s">
        <v>19</v>
      </c>
      <c r="E328" t="s">
        <v>17</v>
      </c>
      <c r="F328" t="s">
        <v>18</v>
      </c>
      <c r="G328" t="s">
        <v>11</v>
      </c>
      <c r="H328" s="4">
        <v>4619</v>
      </c>
      <c r="I328" t="s">
        <v>24</v>
      </c>
      <c r="J328" t="s">
        <v>37</v>
      </c>
      <c r="K328" t="s">
        <v>20</v>
      </c>
      <c r="L328" t="s">
        <v>22</v>
      </c>
      <c r="M328" t="s">
        <v>23</v>
      </c>
      <c r="N328" t="s">
        <v>11</v>
      </c>
      <c r="O328" t="s">
        <v>892</v>
      </c>
      <c r="P328">
        <v>368774</v>
      </c>
      <c r="Q328">
        <v>33948765400131</v>
      </c>
      <c r="S328" s="1">
        <v>45419.568055555559</v>
      </c>
      <c r="T328" t="s">
        <v>835</v>
      </c>
      <c r="U328" t="s">
        <v>79</v>
      </c>
      <c r="V328" s="54" t="s">
        <v>893</v>
      </c>
      <c r="W328" t="s">
        <v>14</v>
      </c>
      <c r="X328" t="s">
        <v>15</v>
      </c>
      <c r="Y328" t="str">
        <f t="shared" si="15"/>
        <v>Domestique</v>
      </c>
      <c r="Z328"/>
      <c r="AA328"/>
      <c r="AB328"/>
      <c r="AC328"/>
      <c r="AD328">
        <f t="shared" si="16"/>
        <v>1</v>
      </c>
      <c r="AE328" t="str">
        <f t="shared" si="17"/>
        <v>En face-Ã -faceSociÃ©tÃ© ou assimilÃ©eBÃ©nÃ©ficiaire non PPE&lt; 12 moisComplet Ã  jourFrance [FR]4619Aucune occurence (12 mois glissants)VADCB/Visa MastercardUniquee-paiement avec 3D SecureFrance [FR]</v>
      </c>
    </row>
    <row r="329" spans="1:31" x14ac:dyDescent="0.35">
      <c r="A329" t="s">
        <v>6</v>
      </c>
      <c r="B329" t="s">
        <v>10</v>
      </c>
      <c r="C329" t="s">
        <v>16</v>
      </c>
      <c r="D329" t="s">
        <v>19</v>
      </c>
      <c r="E329" t="s">
        <v>839</v>
      </c>
      <c r="F329" t="s">
        <v>18</v>
      </c>
      <c r="G329" t="s">
        <v>11</v>
      </c>
      <c r="H329" s="4">
        <v>7512</v>
      </c>
      <c r="I329" t="s">
        <v>24</v>
      </c>
      <c r="J329" t="s">
        <v>37</v>
      </c>
      <c r="K329" t="s">
        <v>20</v>
      </c>
      <c r="L329" t="s">
        <v>22</v>
      </c>
      <c r="M329" t="s">
        <v>23</v>
      </c>
      <c r="N329" t="s">
        <v>11</v>
      </c>
      <c r="O329" t="s">
        <v>894</v>
      </c>
      <c r="P329">
        <v>368339</v>
      </c>
      <c r="Q329">
        <v>31059164901422</v>
      </c>
      <c r="R329" s="4" t="s">
        <v>832</v>
      </c>
      <c r="S329" s="1">
        <v>45418.770138888889</v>
      </c>
      <c r="T329" t="s">
        <v>895</v>
      </c>
      <c r="U329" t="s">
        <v>79</v>
      </c>
      <c r="V329" s="2" t="s">
        <v>896</v>
      </c>
      <c r="W329" t="s">
        <v>14</v>
      </c>
      <c r="X329" t="s">
        <v>15</v>
      </c>
      <c r="Y329" t="str">
        <f t="shared" si="15"/>
        <v>Domestique</v>
      </c>
      <c r="Z329"/>
      <c r="AA329"/>
      <c r="AB329"/>
      <c r="AC329"/>
      <c r="AD329">
        <f t="shared" si="16"/>
        <v>2</v>
      </c>
      <c r="AE329" t="str">
        <f t="shared" si="17"/>
        <v>En face-Ã -faceSociÃ©tÃ© ou assimilÃ©eBÃ©nÃ©ficiaire non PPE&gt; 12 moisComplet Ã  jourFrance [FR]7512Aucune occurence (12 mois glissants)VADCB/Visa MastercardUniquee-paiement avec 3D SecureFrance [FR]</v>
      </c>
    </row>
    <row r="330" spans="1:31" x14ac:dyDescent="0.35">
      <c r="A330" t="s">
        <v>6</v>
      </c>
      <c r="B330" t="s">
        <v>10</v>
      </c>
      <c r="C330" t="s">
        <v>16</v>
      </c>
      <c r="D330" t="s">
        <v>19</v>
      </c>
      <c r="E330" t="s">
        <v>839</v>
      </c>
      <c r="F330" t="s">
        <v>18</v>
      </c>
      <c r="G330" t="s">
        <v>11</v>
      </c>
      <c r="H330" s="4">
        <v>7221</v>
      </c>
      <c r="I330" t="s">
        <v>24</v>
      </c>
      <c r="J330" t="s">
        <v>37</v>
      </c>
      <c r="K330" t="s">
        <v>20</v>
      </c>
      <c r="L330" t="s">
        <v>22</v>
      </c>
      <c r="M330" t="s">
        <v>23</v>
      </c>
      <c r="N330" t="s">
        <v>11</v>
      </c>
      <c r="O330" t="s">
        <v>897</v>
      </c>
      <c r="P330">
        <v>358765</v>
      </c>
      <c r="Q330">
        <v>49075158300033</v>
      </c>
      <c r="R330" s="4" t="s">
        <v>898</v>
      </c>
      <c r="S330" s="1">
        <v>45392.729861111111</v>
      </c>
      <c r="T330" t="s">
        <v>899</v>
      </c>
      <c r="U330" t="s">
        <v>900</v>
      </c>
      <c r="V330" t="s">
        <v>901</v>
      </c>
      <c r="W330" t="s">
        <v>14</v>
      </c>
      <c r="X330" t="s">
        <v>15</v>
      </c>
      <c r="Y330" t="str">
        <f t="shared" si="15"/>
        <v>Domestique</v>
      </c>
      <c r="Z330"/>
      <c r="AA330"/>
      <c r="AB330"/>
      <c r="AC330"/>
      <c r="AD330">
        <f t="shared" si="16"/>
        <v>2</v>
      </c>
      <c r="AE330" t="str">
        <f t="shared" si="17"/>
        <v>En face-Ã -faceSociÃ©tÃ© ou assimilÃ©eBÃ©nÃ©ficiaire non PPE&gt; 12 moisComplet Ã  jourFrance [FR]7221Aucune occurence (12 mois glissants)VADCB/Visa MastercardUniquee-paiement avec 3D SecureFrance [FR]</v>
      </c>
    </row>
    <row r="331" spans="1:31" x14ac:dyDescent="0.35">
      <c r="A331" t="s">
        <v>6</v>
      </c>
      <c r="B331" t="s">
        <v>10</v>
      </c>
      <c r="C331" t="s">
        <v>16</v>
      </c>
      <c r="D331" t="s">
        <v>19</v>
      </c>
      <c r="E331" t="s">
        <v>839</v>
      </c>
      <c r="F331" t="s">
        <v>18</v>
      </c>
      <c r="G331" t="s">
        <v>11</v>
      </c>
      <c r="H331" s="4">
        <v>7512</v>
      </c>
      <c r="I331" t="s">
        <v>24</v>
      </c>
      <c r="J331" t="s">
        <v>37</v>
      </c>
      <c r="K331" t="s">
        <v>20</v>
      </c>
      <c r="L331" t="s">
        <v>22</v>
      </c>
      <c r="M331" t="s">
        <v>23</v>
      </c>
      <c r="N331" t="s">
        <v>11</v>
      </c>
      <c r="O331" t="s">
        <v>902</v>
      </c>
      <c r="P331">
        <v>358177</v>
      </c>
      <c r="Q331">
        <v>31059164900416</v>
      </c>
      <c r="R331" s="4">
        <v>7711</v>
      </c>
      <c r="S331" s="1">
        <v>45391.604861111111</v>
      </c>
      <c r="T331" t="s">
        <v>903</v>
      </c>
      <c r="U331" t="s">
        <v>79</v>
      </c>
      <c r="V331" s="2" t="s">
        <v>904</v>
      </c>
      <c r="W331" t="s">
        <v>14</v>
      </c>
      <c r="X331" t="s">
        <v>15</v>
      </c>
      <c r="Y331" t="str">
        <f t="shared" si="15"/>
        <v>Domestique</v>
      </c>
      <c r="Z331"/>
      <c r="AA331"/>
      <c r="AB331"/>
      <c r="AC331"/>
      <c r="AD331">
        <f t="shared" si="16"/>
        <v>2</v>
      </c>
      <c r="AE331" t="str">
        <f t="shared" si="17"/>
        <v>En face-Ã -faceSociÃ©tÃ© ou assimilÃ©eBÃ©nÃ©ficiaire non PPE&gt; 12 moisComplet Ã  jourFrance [FR]7512Aucune occurence (12 mois glissants)VADCB/Visa MastercardUniquee-paiement avec 3D SecureFrance [FR]</v>
      </c>
    </row>
    <row r="332" spans="1:31" x14ac:dyDescent="0.35">
      <c r="A332" t="s">
        <v>6</v>
      </c>
      <c r="B332" t="s">
        <v>10</v>
      </c>
      <c r="C332" t="s">
        <v>16</v>
      </c>
      <c r="D332" t="s">
        <v>19</v>
      </c>
      <c r="E332" t="s">
        <v>839</v>
      </c>
      <c r="F332" t="s">
        <v>18</v>
      </c>
      <c r="G332" t="s">
        <v>11</v>
      </c>
      <c r="H332" s="4">
        <v>7221</v>
      </c>
      <c r="I332" t="s">
        <v>24</v>
      </c>
      <c r="J332" t="s">
        <v>37</v>
      </c>
      <c r="K332" t="s">
        <v>20</v>
      </c>
      <c r="L332" t="s">
        <v>22</v>
      </c>
      <c r="M332" t="s">
        <v>23</v>
      </c>
      <c r="N332" t="s">
        <v>11</v>
      </c>
      <c r="O332" t="s">
        <v>905</v>
      </c>
      <c r="P332">
        <v>357675</v>
      </c>
      <c r="Q332">
        <v>32815481000027</v>
      </c>
      <c r="R332" s="4" t="s">
        <v>898</v>
      </c>
      <c r="S332" s="1">
        <v>45390.695138888892</v>
      </c>
      <c r="T332" t="s">
        <v>906</v>
      </c>
      <c r="U332" t="s">
        <v>12</v>
      </c>
      <c r="V332" t="s">
        <v>907</v>
      </c>
      <c r="W332" t="s">
        <v>14</v>
      </c>
      <c r="X332" t="s">
        <v>15</v>
      </c>
      <c r="Y332" t="str">
        <f t="shared" si="15"/>
        <v>Domestique</v>
      </c>
      <c r="Z332"/>
      <c r="AA332"/>
      <c r="AB332"/>
      <c r="AC332"/>
      <c r="AD332">
        <f t="shared" si="16"/>
        <v>2</v>
      </c>
      <c r="AE332" t="str">
        <f t="shared" si="17"/>
        <v>En face-Ã -faceSociÃ©tÃ© ou assimilÃ©eBÃ©nÃ©ficiaire non PPE&gt; 12 moisComplet Ã  jourFrance [FR]7221Aucune occurence (12 mois glissants)VADCB/Visa MastercardUniquee-paiement avec 3D SecureFrance [FR]</v>
      </c>
    </row>
    <row r="333" spans="1:31" x14ac:dyDescent="0.35">
      <c r="A333" t="s">
        <v>6</v>
      </c>
      <c r="B333" t="s">
        <v>10</v>
      </c>
      <c r="C333" t="s">
        <v>16</v>
      </c>
      <c r="D333" t="s">
        <v>19</v>
      </c>
      <c r="E333" t="s">
        <v>17</v>
      </c>
      <c r="F333" t="s">
        <v>18</v>
      </c>
      <c r="G333" t="s">
        <v>11</v>
      </c>
      <c r="H333" s="4">
        <v>4722</v>
      </c>
      <c r="I333" t="s">
        <v>24</v>
      </c>
      <c r="J333" t="s">
        <v>37</v>
      </c>
      <c r="K333" t="s">
        <v>20</v>
      </c>
      <c r="L333" t="s">
        <v>22</v>
      </c>
      <c r="M333" t="s">
        <v>23</v>
      </c>
      <c r="N333" t="s">
        <v>11</v>
      </c>
      <c r="O333" t="s">
        <v>908</v>
      </c>
      <c r="P333">
        <v>354359</v>
      </c>
      <c r="Q333">
        <v>31545901600046</v>
      </c>
      <c r="R333" s="4" t="s">
        <v>145</v>
      </c>
      <c r="S333" s="1">
        <v>45384.697222222225</v>
      </c>
      <c r="T333" t="s">
        <v>909</v>
      </c>
      <c r="U333" t="s">
        <v>910</v>
      </c>
      <c r="V333" t="s">
        <v>911</v>
      </c>
      <c r="W333" t="s">
        <v>14</v>
      </c>
      <c r="X333" t="s">
        <v>15</v>
      </c>
      <c r="Y333" t="str">
        <f t="shared" si="15"/>
        <v>Domestique</v>
      </c>
      <c r="Z333"/>
      <c r="AA333"/>
      <c r="AB333"/>
      <c r="AC333"/>
      <c r="AD333">
        <f t="shared" si="16"/>
        <v>2</v>
      </c>
      <c r="AE333" t="str">
        <f t="shared" si="17"/>
        <v>En face-Ã -faceSociÃ©tÃ© ou assimilÃ©eBÃ©nÃ©ficiaire non PPE&lt; 12 moisComplet Ã  jourFrance [FR]4722Aucune occurence (12 mois glissants)VADCB/Visa MastercardUniquee-paiement avec 3D SecureFrance [FR]</v>
      </c>
    </row>
    <row r="334" spans="1:31" x14ac:dyDescent="0.35">
      <c r="A334" t="s">
        <v>6</v>
      </c>
      <c r="B334" t="s">
        <v>10</v>
      </c>
      <c r="C334" t="s">
        <v>16</v>
      </c>
      <c r="D334" t="s">
        <v>19</v>
      </c>
      <c r="E334" t="s">
        <v>839</v>
      </c>
      <c r="F334" t="s">
        <v>18</v>
      </c>
      <c r="G334" t="s">
        <v>11</v>
      </c>
      <c r="H334" s="4">
        <v>5977</v>
      </c>
      <c r="I334" t="s">
        <v>24</v>
      </c>
      <c r="J334" t="s">
        <v>37</v>
      </c>
      <c r="K334" t="s">
        <v>20</v>
      </c>
      <c r="L334" t="s">
        <v>22</v>
      </c>
      <c r="M334" t="s">
        <v>23</v>
      </c>
      <c r="N334" t="s">
        <v>11</v>
      </c>
      <c r="O334" t="s">
        <v>912</v>
      </c>
      <c r="P334">
        <v>349140</v>
      </c>
      <c r="Q334">
        <v>63568029100013</v>
      </c>
      <c r="R334" s="4" t="s">
        <v>913</v>
      </c>
      <c r="S334" s="1">
        <v>45371.611111111109</v>
      </c>
      <c r="T334" t="s">
        <v>914</v>
      </c>
      <c r="V334" t="s">
        <v>915</v>
      </c>
      <c r="W334" t="s">
        <v>14</v>
      </c>
      <c r="X334" t="s">
        <v>15</v>
      </c>
      <c r="Y334" t="str">
        <f t="shared" si="15"/>
        <v>Domestique</v>
      </c>
      <c r="Z334"/>
      <c r="AA334"/>
      <c r="AB334"/>
      <c r="AC334"/>
      <c r="AD334">
        <f t="shared" si="16"/>
        <v>1</v>
      </c>
      <c r="AE334" t="str">
        <f t="shared" si="17"/>
        <v>En face-Ã -faceSociÃ©tÃ© ou assimilÃ©eBÃ©nÃ©ficiaire non PPE&gt; 12 moisComplet Ã  jourFrance [FR]5977Aucune occurence (12 mois glissants)VADCB/Visa MastercardUniquee-paiement avec 3D SecureFrance [FR]</v>
      </c>
    </row>
    <row r="335" spans="1:31" x14ac:dyDescent="0.35">
      <c r="A335" t="s">
        <v>6</v>
      </c>
      <c r="B335" t="s">
        <v>10</v>
      </c>
      <c r="C335" t="s">
        <v>16</v>
      </c>
      <c r="D335" t="s">
        <v>19</v>
      </c>
      <c r="E335" t="s">
        <v>839</v>
      </c>
      <c r="F335" t="s">
        <v>18</v>
      </c>
      <c r="G335" t="s">
        <v>11</v>
      </c>
      <c r="H335" s="4">
        <v>5965</v>
      </c>
      <c r="I335" t="s">
        <v>24</v>
      </c>
      <c r="J335" t="s">
        <v>37</v>
      </c>
      <c r="K335" t="s">
        <v>20</v>
      </c>
      <c r="L335" t="s">
        <v>22</v>
      </c>
      <c r="M335" t="s">
        <v>23</v>
      </c>
      <c r="N335" t="s">
        <v>11</v>
      </c>
      <c r="O335" t="s">
        <v>916</v>
      </c>
      <c r="P335">
        <v>347523</v>
      </c>
      <c r="Q335">
        <v>51923328200036</v>
      </c>
      <c r="R335" s="4" t="s">
        <v>47</v>
      </c>
      <c r="S335" s="1">
        <v>45369.59097222222</v>
      </c>
      <c r="T335" t="s">
        <v>917</v>
      </c>
      <c r="V335" t="s">
        <v>918</v>
      </c>
      <c r="W335" t="s">
        <v>14</v>
      </c>
      <c r="X335" t="s">
        <v>15</v>
      </c>
      <c r="Y335" t="str">
        <f t="shared" si="15"/>
        <v>Domestique</v>
      </c>
      <c r="Z335"/>
      <c r="AA335"/>
      <c r="AB335"/>
      <c r="AC335"/>
      <c r="AD335">
        <f t="shared" si="16"/>
        <v>1</v>
      </c>
      <c r="AE335" t="str">
        <f t="shared" si="17"/>
        <v>En face-Ã -faceSociÃ©tÃ© ou assimilÃ©eBÃ©nÃ©ficiaire non PPE&gt; 12 moisComplet Ã  jourFrance [FR]5965Aucune occurence (12 mois glissants)VADCB/Visa MastercardUniquee-paiement avec 3D SecureFrance [FR]</v>
      </c>
    </row>
    <row r="336" spans="1:31" x14ac:dyDescent="0.35">
      <c r="A336" t="s">
        <v>6</v>
      </c>
      <c r="B336" t="s">
        <v>10</v>
      </c>
      <c r="C336" t="s">
        <v>16</v>
      </c>
      <c r="D336" t="s">
        <v>19</v>
      </c>
      <c r="E336" t="s">
        <v>839</v>
      </c>
      <c r="F336" t="s">
        <v>18</v>
      </c>
      <c r="G336" t="s">
        <v>11</v>
      </c>
      <c r="H336" s="4">
        <v>5985</v>
      </c>
      <c r="I336" t="s">
        <v>24</v>
      </c>
      <c r="J336" t="s">
        <v>37</v>
      </c>
      <c r="K336" t="s">
        <v>20</v>
      </c>
      <c r="L336" t="s">
        <v>22</v>
      </c>
      <c r="M336" t="s">
        <v>23</v>
      </c>
      <c r="N336" t="s">
        <v>11</v>
      </c>
      <c r="O336" t="s">
        <v>919</v>
      </c>
      <c r="P336">
        <v>334485</v>
      </c>
      <c r="Q336">
        <v>450011209</v>
      </c>
      <c r="R336" s="4" t="s">
        <v>344</v>
      </c>
      <c r="S336" s="1">
        <v>45335.595138888886</v>
      </c>
      <c r="T336" t="s">
        <v>920</v>
      </c>
      <c r="V336" t="s">
        <v>921</v>
      </c>
      <c r="W336" t="s">
        <v>14</v>
      </c>
      <c r="X336" t="s">
        <v>15</v>
      </c>
      <c r="Y336" t="str">
        <f t="shared" si="15"/>
        <v>Domestique</v>
      </c>
      <c r="Z336"/>
      <c r="AA336"/>
      <c r="AB336"/>
      <c r="AC336"/>
      <c r="AD336">
        <f t="shared" si="16"/>
        <v>1</v>
      </c>
      <c r="AE336" t="str">
        <f t="shared" si="17"/>
        <v>En face-Ã -faceSociÃ©tÃ© ou assimilÃ©eBÃ©nÃ©ficiaire non PPE&gt; 12 moisComplet Ã  jourFrance [FR]5985Aucune occurence (12 mois glissants)VADCB/Visa MastercardUniquee-paiement avec 3D SecureFrance [FR]</v>
      </c>
    </row>
    <row r="337" spans="1:31" x14ac:dyDescent="0.35">
      <c r="A337" t="s">
        <v>6</v>
      </c>
      <c r="B337" t="s">
        <v>10</v>
      </c>
      <c r="C337" t="s">
        <v>16</v>
      </c>
      <c r="D337" t="s">
        <v>19</v>
      </c>
      <c r="E337" t="s">
        <v>839</v>
      </c>
      <c r="F337" t="s">
        <v>18</v>
      </c>
      <c r="G337" t="s">
        <v>11</v>
      </c>
      <c r="H337" s="4">
        <v>7995</v>
      </c>
      <c r="I337" t="s">
        <v>24</v>
      </c>
      <c r="J337" t="s">
        <v>37</v>
      </c>
      <c r="K337" t="s">
        <v>20</v>
      </c>
      <c r="L337" t="s">
        <v>22</v>
      </c>
      <c r="M337" t="s">
        <v>23</v>
      </c>
      <c r="N337" t="s">
        <v>11</v>
      </c>
      <c r="O337" t="s">
        <v>922</v>
      </c>
      <c r="P337">
        <v>324079</v>
      </c>
      <c r="Q337">
        <v>77567125803102</v>
      </c>
      <c r="R337" s="4" t="s">
        <v>923</v>
      </c>
      <c r="S337" s="1">
        <v>45308.622916666667</v>
      </c>
      <c r="T337" t="s">
        <v>924</v>
      </c>
      <c r="U337" t="s">
        <v>925</v>
      </c>
      <c r="V337" t="s">
        <v>926</v>
      </c>
      <c r="W337" t="s">
        <v>14</v>
      </c>
      <c r="X337" t="s">
        <v>927</v>
      </c>
      <c r="Y337" t="str">
        <f t="shared" si="15"/>
        <v>Domestique</v>
      </c>
      <c r="Z337"/>
      <c r="AA337"/>
      <c r="AB337"/>
      <c r="AC337"/>
      <c r="AD337">
        <f t="shared" si="16"/>
        <v>1</v>
      </c>
      <c r="AE337" t="str">
        <f t="shared" si="17"/>
        <v>En face-Ã -faceSociÃ©tÃ© ou assimilÃ©eBÃ©nÃ©ficiaire non PPE&gt; 12 moisComplet Ã  jourFrance [FR]7995Aucune occurence (12 mois glissants)VADCB/Visa MastercardUniquee-paiement avec 3D SecureFrance [FR]</v>
      </c>
    </row>
    <row r="338" spans="1:31" x14ac:dyDescent="0.35">
      <c r="A338" t="s">
        <v>6</v>
      </c>
      <c r="B338" t="s">
        <v>10</v>
      </c>
      <c r="C338" t="s">
        <v>16</v>
      </c>
      <c r="D338" t="s">
        <v>932</v>
      </c>
      <c r="E338" t="s">
        <v>839</v>
      </c>
      <c r="F338" t="s">
        <v>18</v>
      </c>
      <c r="G338" t="s">
        <v>11</v>
      </c>
      <c r="H338" s="4">
        <v>7911</v>
      </c>
      <c r="I338" t="s">
        <v>24</v>
      </c>
      <c r="J338" t="s">
        <v>37</v>
      </c>
      <c r="K338" t="s">
        <v>20</v>
      </c>
      <c r="L338" t="s">
        <v>22</v>
      </c>
      <c r="M338" t="s">
        <v>23</v>
      </c>
      <c r="N338" t="s">
        <v>11</v>
      </c>
      <c r="O338" t="s">
        <v>928</v>
      </c>
      <c r="P338">
        <v>319111</v>
      </c>
      <c r="Q338">
        <v>45129061300020</v>
      </c>
      <c r="R338" s="4" t="s">
        <v>929</v>
      </c>
      <c r="S338" s="1">
        <v>45293.73333333333</v>
      </c>
      <c r="T338" t="s">
        <v>930</v>
      </c>
      <c r="V338" t="s">
        <v>931</v>
      </c>
      <c r="W338" t="s">
        <v>14</v>
      </c>
      <c r="X338" t="s">
        <v>867</v>
      </c>
      <c r="Y338" t="str">
        <f t="shared" si="15"/>
        <v>Domestique</v>
      </c>
      <c r="Z338"/>
      <c r="AA338"/>
      <c r="AB338"/>
      <c r="AC338"/>
      <c r="AD338">
        <f t="shared" si="16"/>
        <v>1</v>
      </c>
      <c r="AE338" t="str">
        <f t="shared" si="17"/>
        <v>En face-Ã -faceSociÃ©tÃ© ou assimilÃ©eBÃ©nÃ©ficiaire PPE&gt; 12 moisComplet Ã  jourFrance [FR]7911Aucune occurence (12 mois glissants)VADCB/Visa MastercardUniquee-paiement avec 3D SecureFrance [FR]</v>
      </c>
    </row>
    <row r="339" spans="1:31" x14ac:dyDescent="0.35">
      <c r="A339" t="s">
        <v>6</v>
      </c>
      <c r="B339" t="s">
        <v>10</v>
      </c>
      <c r="C339" t="s">
        <v>16</v>
      </c>
      <c r="D339" t="s">
        <v>19</v>
      </c>
      <c r="E339" t="s">
        <v>839</v>
      </c>
      <c r="F339" t="s">
        <v>18</v>
      </c>
      <c r="G339" t="s">
        <v>11</v>
      </c>
      <c r="H339" s="4">
        <v>2741</v>
      </c>
      <c r="I339" t="s">
        <v>24</v>
      </c>
      <c r="J339" t="s">
        <v>37</v>
      </c>
      <c r="K339" t="s">
        <v>20</v>
      </c>
      <c r="L339" t="s">
        <v>22</v>
      </c>
      <c r="M339" t="s">
        <v>23</v>
      </c>
      <c r="N339" t="s">
        <v>11</v>
      </c>
      <c r="O339" t="s">
        <v>933</v>
      </c>
      <c r="P339">
        <v>315837</v>
      </c>
      <c r="Q339">
        <v>37771465400011</v>
      </c>
      <c r="R339" s="4" t="s">
        <v>506</v>
      </c>
      <c r="S339" s="1">
        <v>45279.670138888891</v>
      </c>
      <c r="T339" t="s">
        <v>934</v>
      </c>
      <c r="U339" t="s">
        <v>497</v>
      </c>
      <c r="V339" s="55" t="s">
        <v>935</v>
      </c>
      <c r="W339" t="s">
        <v>14</v>
      </c>
      <c r="X339" t="s">
        <v>15</v>
      </c>
      <c r="Y339" t="str">
        <f t="shared" si="15"/>
        <v>Domestique</v>
      </c>
      <c r="Z339"/>
      <c r="AA339"/>
      <c r="AB339"/>
      <c r="AC339"/>
      <c r="AD339">
        <f t="shared" si="16"/>
        <v>1</v>
      </c>
      <c r="AE339" t="str">
        <f t="shared" si="17"/>
        <v>En face-Ã -faceSociÃ©tÃ© ou assimilÃ©eBÃ©nÃ©ficiaire non PPE&gt; 12 moisComplet Ã  jourFrance [FR]2741Aucune occurence (12 mois glissants)VADCB/Visa MastercardUniquee-paiement avec 3D SecureFrance [FR]</v>
      </c>
    </row>
    <row r="340" spans="1:31" x14ac:dyDescent="0.35">
      <c r="A340" t="s">
        <v>38</v>
      </c>
      <c r="B340" t="s">
        <v>41</v>
      </c>
      <c r="C340" t="s">
        <v>16</v>
      </c>
      <c r="D340" t="s">
        <v>19</v>
      </c>
      <c r="E340" t="s">
        <v>839</v>
      </c>
      <c r="F340" t="s">
        <v>18</v>
      </c>
      <c r="G340" t="s">
        <v>11</v>
      </c>
      <c r="H340" s="4">
        <v>5912</v>
      </c>
      <c r="I340" t="s">
        <v>24</v>
      </c>
      <c r="J340" t="s">
        <v>45</v>
      </c>
      <c r="K340" t="s">
        <v>20</v>
      </c>
      <c r="L340" t="s">
        <v>22</v>
      </c>
      <c r="M340" t="s">
        <v>23</v>
      </c>
      <c r="N340" t="s">
        <v>11</v>
      </c>
      <c r="O340" t="s">
        <v>936</v>
      </c>
      <c r="P340">
        <v>314352</v>
      </c>
      <c r="Q340">
        <v>82878270600018</v>
      </c>
      <c r="R340" s="4" t="s">
        <v>402</v>
      </c>
      <c r="S340" s="1">
        <v>45273.463888888888</v>
      </c>
      <c r="T340" s="35" t="s">
        <v>937</v>
      </c>
      <c r="U340" t="s">
        <v>42</v>
      </c>
      <c r="V340" s="35" t="s">
        <v>938</v>
      </c>
      <c r="W340" t="s">
        <v>14</v>
      </c>
      <c r="X340" t="s">
        <v>44</v>
      </c>
      <c r="Y340" t="str">
        <f t="shared" si="15"/>
        <v>Domestique</v>
      </c>
      <c r="Z340"/>
      <c r="AA340"/>
      <c r="AB340"/>
      <c r="AC340"/>
      <c r="AD340">
        <f t="shared" si="16"/>
        <v>1</v>
      </c>
      <c r="AE340" t="str">
        <f t="shared" si="17"/>
        <v>AgentSociÃ©tÃ© ou assimilÃ©eBÃ©nÃ©ficiaire non PPE&gt; 12 moisComplet Ã  jourFrance [FR]5912Aucune occurence (12 mois glissants)ProximitÃ©CB/Visa MastercardUniquee-paiement avec 3D SecureFrance [FR]</v>
      </c>
    </row>
    <row r="341" spans="1:31" x14ac:dyDescent="0.35">
      <c r="A341" t="s">
        <v>38</v>
      </c>
      <c r="B341" t="s">
        <v>41</v>
      </c>
      <c r="C341" t="s">
        <v>16</v>
      </c>
      <c r="D341" t="s">
        <v>19</v>
      </c>
      <c r="E341" t="s">
        <v>839</v>
      </c>
      <c r="F341" t="s">
        <v>18</v>
      </c>
      <c r="G341" t="s">
        <v>11</v>
      </c>
      <c r="H341" s="4">
        <v>7372</v>
      </c>
      <c r="I341" t="s">
        <v>24</v>
      </c>
      <c r="J341" t="s">
        <v>45</v>
      </c>
      <c r="K341" t="s">
        <v>20</v>
      </c>
      <c r="L341" t="s">
        <v>22</v>
      </c>
      <c r="M341" t="s">
        <v>23</v>
      </c>
      <c r="N341" t="s">
        <v>11</v>
      </c>
      <c r="O341" t="s">
        <v>939</v>
      </c>
      <c r="P341">
        <v>313489</v>
      </c>
      <c r="Q341">
        <v>79035907900015</v>
      </c>
      <c r="R341" s="4">
        <v>62</v>
      </c>
      <c r="S341" s="1">
        <v>45271.679166666669</v>
      </c>
      <c r="T341" s="35" t="s">
        <v>940</v>
      </c>
      <c r="U341" t="s">
        <v>941</v>
      </c>
      <c r="V341" s="35" t="s">
        <v>942</v>
      </c>
      <c r="W341" t="s">
        <v>14</v>
      </c>
      <c r="X341" t="s">
        <v>44</v>
      </c>
      <c r="Y341" t="str">
        <f t="shared" si="15"/>
        <v>Domestique</v>
      </c>
      <c r="Z341"/>
      <c r="AA341"/>
      <c r="AB341"/>
      <c r="AC341"/>
      <c r="AD341">
        <f t="shared" si="16"/>
        <v>2</v>
      </c>
      <c r="AE341" t="str">
        <f t="shared" si="17"/>
        <v>AgentSociÃ©tÃ© ou assimilÃ©eBÃ©nÃ©ficiaire non PPE&gt; 12 moisComplet Ã  jourFrance [FR]7372Aucune occurence (12 mois glissants)ProximitÃ©CB/Visa MastercardUniquee-paiement avec 3D SecureFrance [FR]</v>
      </c>
    </row>
    <row r="342" spans="1:31" x14ac:dyDescent="0.35">
      <c r="A342" t="s">
        <v>6</v>
      </c>
      <c r="B342" t="s">
        <v>10</v>
      </c>
      <c r="C342" t="s">
        <v>16</v>
      </c>
      <c r="D342" t="s">
        <v>19</v>
      </c>
      <c r="E342" t="s">
        <v>839</v>
      </c>
      <c r="F342" t="s">
        <v>18</v>
      </c>
      <c r="G342" t="s">
        <v>11</v>
      </c>
      <c r="H342" s="4">
        <v>7399</v>
      </c>
      <c r="I342" t="s">
        <v>24</v>
      </c>
      <c r="J342" t="s">
        <v>37</v>
      </c>
      <c r="K342" t="s">
        <v>20</v>
      </c>
      <c r="L342" t="s">
        <v>22</v>
      </c>
      <c r="M342" t="s">
        <v>23</v>
      </c>
      <c r="N342" t="s">
        <v>11</v>
      </c>
      <c r="O342" t="s">
        <v>943</v>
      </c>
      <c r="P342">
        <v>310324</v>
      </c>
      <c r="Q342">
        <v>38800660300038</v>
      </c>
      <c r="R342" s="4" t="s">
        <v>944</v>
      </c>
      <c r="S342" s="1">
        <v>45260.5</v>
      </c>
      <c r="T342" t="s">
        <v>945</v>
      </c>
      <c r="U342" t="s">
        <v>946</v>
      </c>
      <c r="V342" t="s">
        <v>947</v>
      </c>
      <c r="W342" t="s">
        <v>14</v>
      </c>
      <c r="X342" t="s">
        <v>15</v>
      </c>
      <c r="Y342" t="str">
        <f t="shared" si="15"/>
        <v>Domestique</v>
      </c>
      <c r="Z342" s="5">
        <v>0.85</v>
      </c>
      <c r="AA342" s="5" t="s">
        <v>1268</v>
      </c>
      <c r="AB342" s="5" t="s">
        <v>1269</v>
      </c>
      <c r="AC342" s="5" t="s">
        <v>1270</v>
      </c>
      <c r="AD342">
        <f t="shared" si="16"/>
        <v>7</v>
      </c>
      <c r="AE342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43" spans="1:31" x14ac:dyDescent="0.35">
      <c r="A343" t="s">
        <v>6</v>
      </c>
      <c r="B343" t="s">
        <v>10</v>
      </c>
      <c r="C343" t="s">
        <v>16</v>
      </c>
      <c r="D343" t="s">
        <v>19</v>
      </c>
      <c r="E343" t="s">
        <v>839</v>
      </c>
      <c r="F343" t="s">
        <v>18</v>
      </c>
      <c r="G343" t="s">
        <v>11</v>
      </c>
      <c r="H343" s="4">
        <v>5045</v>
      </c>
      <c r="I343" t="s">
        <v>24</v>
      </c>
      <c r="J343" t="s">
        <v>37</v>
      </c>
      <c r="K343" t="s">
        <v>20</v>
      </c>
      <c r="L343" t="s">
        <v>22</v>
      </c>
      <c r="M343" t="s">
        <v>23</v>
      </c>
      <c r="N343" t="s">
        <v>11</v>
      </c>
      <c r="O343" t="s">
        <v>948</v>
      </c>
      <c r="P343">
        <v>308846</v>
      </c>
      <c r="Q343">
        <v>48210660600049</v>
      </c>
      <c r="R343" s="4" t="s">
        <v>949</v>
      </c>
      <c r="S343" s="1">
        <v>45257.56527777778</v>
      </c>
      <c r="T343" t="s">
        <v>950</v>
      </c>
      <c r="U343" t="s">
        <v>497</v>
      </c>
      <c r="V343" t="s">
        <v>951</v>
      </c>
      <c r="W343" t="s">
        <v>14</v>
      </c>
      <c r="X343" t="s">
        <v>15</v>
      </c>
      <c r="Y343" t="str">
        <f t="shared" si="15"/>
        <v>Domestique</v>
      </c>
      <c r="Z343"/>
      <c r="AA343"/>
      <c r="AB343"/>
      <c r="AC343"/>
      <c r="AD343">
        <f t="shared" si="16"/>
        <v>1</v>
      </c>
      <c r="AE343" t="str">
        <f t="shared" si="17"/>
        <v>En face-Ã -faceSociÃ©tÃ© ou assimilÃ©eBÃ©nÃ©ficiaire non PPE&gt; 12 moisComplet Ã  jourFrance [FR]5045Aucune occurence (12 mois glissants)VADCB/Visa MastercardUniquee-paiement avec 3D SecureFrance [FR]</v>
      </c>
    </row>
    <row r="344" spans="1:31" x14ac:dyDescent="0.35">
      <c r="A344" t="s">
        <v>38</v>
      </c>
      <c r="B344" t="s">
        <v>41</v>
      </c>
      <c r="C344" t="s">
        <v>16</v>
      </c>
      <c r="D344" t="s">
        <v>19</v>
      </c>
      <c r="E344" t="s">
        <v>839</v>
      </c>
      <c r="F344" t="s">
        <v>18</v>
      </c>
      <c r="G344" t="s">
        <v>11</v>
      </c>
      <c r="H344" s="4">
        <v>7372</v>
      </c>
      <c r="I344" t="s">
        <v>24</v>
      </c>
      <c r="J344" t="s">
        <v>45</v>
      </c>
      <c r="K344" t="s">
        <v>20</v>
      </c>
      <c r="L344" t="s">
        <v>22</v>
      </c>
      <c r="M344" t="s">
        <v>23</v>
      </c>
      <c r="N344" t="s">
        <v>11</v>
      </c>
      <c r="O344" t="s">
        <v>952</v>
      </c>
      <c r="P344">
        <v>305980</v>
      </c>
      <c r="Q344">
        <v>40356113700205</v>
      </c>
      <c r="R344" s="4">
        <v>62</v>
      </c>
      <c r="S344" s="1">
        <v>45247.771527777775</v>
      </c>
      <c r="T344" s="35" t="s">
        <v>953</v>
      </c>
      <c r="U344" t="s">
        <v>42</v>
      </c>
      <c r="V344" s="35" t="s">
        <v>954</v>
      </c>
      <c r="W344" t="s">
        <v>14</v>
      </c>
      <c r="X344" t="s">
        <v>44</v>
      </c>
      <c r="Y344" t="str">
        <f t="shared" si="15"/>
        <v>Domestique</v>
      </c>
      <c r="Z344"/>
      <c r="AA344"/>
      <c r="AB344"/>
      <c r="AC344"/>
      <c r="AD344">
        <f t="shared" si="16"/>
        <v>2</v>
      </c>
      <c r="AE344" t="str">
        <f t="shared" si="17"/>
        <v>AgentSociÃ©tÃ© ou assimilÃ©eBÃ©nÃ©ficiaire non PPE&gt; 12 moisComplet Ã  jourFrance [FR]7372Aucune occurence (12 mois glissants)ProximitÃ©CB/Visa MastercardUniquee-paiement avec 3D SecureFrance [FR]</v>
      </c>
    </row>
    <row r="345" spans="1:31" x14ac:dyDescent="0.35">
      <c r="A345" t="s">
        <v>6</v>
      </c>
      <c r="B345" t="s">
        <v>10</v>
      </c>
      <c r="C345" t="s">
        <v>16</v>
      </c>
      <c r="D345" t="s">
        <v>19</v>
      </c>
      <c r="E345" t="s">
        <v>839</v>
      </c>
      <c r="F345" t="s">
        <v>18</v>
      </c>
      <c r="G345" t="s">
        <v>11</v>
      </c>
      <c r="H345" s="4">
        <v>4722</v>
      </c>
      <c r="I345" t="s">
        <v>24</v>
      </c>
      <c r="J345" t="s">
        <v>37</v>
      </c>
      <c r="K345" t="s">
        <v>20</v>
      </c>
      <c r="L345" t="s">
        <v>22</v>
      </c>
      <c r="M345" t="s">
        <v>23</v>
      </c>
      <c r="N345" t="s">
        <v>11</v>
      </c>
      <c r="O345" t="s">
        <v>955</v>
      </c>
      <c r="P345">
        <v>297136</v>
      </c>
      <c r="Q345">
        <v>50058033700045</v>
      </c>
      <c r="R345" s="4" t="s">
        <v>956</v>
      </c>
      <c r="S345" s="1">
        <v>45225.646527777775</v>
      </c>
      <c r="T345" t="s">
        <v>957</v>
      </c>
      <c r="U345" t="s">
        <v>958</v>
      </c>
      <c r="V345" t="s">
        <v>959</v>
      </c>
      <c r="W345" t="s">
        <v>14</v>
      </c>
      <c r="X345" t="s">
        <v>15</v>
      </c>
      <c r="Y345" t="str">
        <f t="shared" si="15"/>
        <v>Domestique</v>
      </c>
      <c r="Z345" s="5">
        <v>0.6</v>
      </c>
      <c r="AA345" s="5" t="s">
        <v>1268</v>
      </c>
      <c r="AB345" s="5" t="s">
        <v>1269</v>
      </c>
      <c r="AC345" s="5" t="s">
        <v>1270</v>
      </c>
      <c r="AD345">
        <f t="shared" si="16"/>
        <v>4</v>
      </c>
      <c r="AE345" t="str">
        <f t="shared" si="17"/>
        <v>En face-Ã -faceSociÃ©tÃ© ou assimilÃ©eBÃ©nÃ©ficiaire non PPE&gt; 12 moisComplet Ã  jourFrance [FR]4722Aucune occurence (12 mois glissants)VADCB/Visa MastercardUniquee-paiement avec 3D SecureFrance [FR]</v>
      </c>
    </row>
    <row r="346" spans="1:31" x14ac:dyDescent="0.35">
      <c r="A346" t="s">
        <v>6</v>
      </c>
      <c r="B346" t="s">
        <v>10</v>
      </c>
      <c r="C346" t="s">
        <v>16</v>
      </c>
      <c r="D346" t="s">
        <v>19</v>
      </c>
      <c r="E346" t="s">
        <v>839</v>
      </c>
      <c r="F346" t="s">
        <v>18</v>
      </c>
      <c r="G346" t="s">
        <v>11</v>
      </c>
      <c r="H346" s="4">
        <v>7832</v>
      </c>
      <c r="I346" t="s">
        <v>24</v>
      </c>
      <c r="J346" t="s">
        <v>37</v>
      </c>
      <c r="K346" t="s">
        <v>20</v>
      </c>
      <c r="L346" t="s">
        <v>22</v>
      </c>
      <c r="M346" t="s">
        <v>23</v>
      </c>
      <c r="N346" t="s">
        <v>11</v>
      </c>
      <c r="O346" t="s">
        <v>960</v>
      </c>
      <c r="P346">
        <v>289573</v>
      </c>
      <c r="Q346">
        <v>50924354900011</v>
      </c>
      <c r="R346" s="4" t="s">
        <v>8</v>
      </c>
      <c r="S346" s="1">
        <v>45203.591666666667</v>
      </c>
      <c r="T346" t="s">
        <v>961</v>
      </c>
      <c r="U346" t="s">
        <v>12</v>
      </c>
      <c r="V346" s="2" t="s">
        <v>962</v>
      </c>
      <c r="W346" t="s">
        <v>14</v>
      </c>
      <c r="X346" t="s">
        <v>15</v>
      </c>
      <c r="Y346" t="str">
        <f t="shared" si="15"/>
        <v>Domestique</v>
      </c>
      <c r="Z346" s="5">
        <v>0.6</v>
      </c>
      <c r="AA346" s="5" t="s">
        <v>1268</v>
      </c>
      <c r="AB346" s="5" t="s">
        <v>1269</v>
      </c>
      <c r="AC346" s="5" t="s">
        <v>1270</v>
      </c>
      <c r="AD346">
        <f t="shared" si="16"/>
        <v>67</v>
      </c>
      <c r="AE346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47" spans="1:31" x14ac:dyDescent="0.35">
      <c r="A347" t="s">
        <v>6</v>
      </c>
      <c r="B347" t="s">
        <v>10</v>
      </c>
      <c r="C347" t="s">
        <v>16</v>
      </c>
      <c r="D347" t="s">
        <v>19</v>
      </c>
      <c r="E347" t="s">
        <v>839</v>
      </c>
      <c r="F347" t="s">
        <v>18</v>
      </c>
      <c r="G347" t="s">
        <v>11</v>
      </c>
      <c r="H347" s="4">
        <v>7832</v>
      </c>
      <c r="I347" t="s">
        <v>24</v>
      </c>
      <c r="J347" t="s">
        <v>37</v>
      </c>
      <c r="K347" t="s">
        <v>20</v>
      </c>
      <c r="L347" t="s">
        <v>22</v>
      </c>
      <c r="M347" t="s">
        <v>23</v>
      </c>
      <c r="N347" t="s">
        <v>11</v>
      </c>
      <c r="O347" t="s">
        <v>963</v>
      </c>
      <c r="P347">
        <v>289562</v>
      </c>
      <c r="Q347">
        <v>44402470700036</v>
      </c>
      <c r="R347" s="4" t="s">
        <v>8</v>
      </c>
      <c r="S347" s="1">
        <v>45203.569444444445</v>
      </c>
      <c r="T347" t="s">
        <v>964</v>
      </c>
      <c r="U347" t="s">
        <v>12</v>
      </c>
      <c r="V347" s="2" t="s">
        <v>965</v>
      </c>
      <c r="W347" t="s">
        <v>14</v>
      </c>
      <c r="X347" t="s">
        <v>15</v>
      </c>
      <c r="Y347" t="str">
        <f t="shared" si="15"/>
        <v>Domestique</v>
      </c>
      <c r="Z347" s="5">
        <v>0.6</v>
      </c>
      <c r="AA347" s="5" t="s">
        <v>1268</v>
      </c>
      <c r="AB347" s="5" t="s">
        <v>1269</v>
      </c>
      <c r="AC347" s="5" t="s">
        <v>1270</v>
      </c>
      <c r="AD347">
        <f t="shared" si="16"/>
        <v>67</v>
      </c>
      <c r="AE347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48" spans="1:31" x14ac:dyDescent="0.35">
      <c r="A348" t="s">
        <v>6</v>
      </c>
      <c r="B348" t="s">
        <v>10</v>
      </c>
      <c r="C348" t="s">
        <v>16</v>
      </c>
      <c r="D348" t="s">
        <v>19</v>
      </c>
      <c r="E348" t="s">
        <v>839</v>
      </c>
      <c r="F348" t="s">
        <v>18</v>
      </c>
      <c r="G348" t="s">
        <v>11</v>
      </c>
      <c r="H348" s="4">
        <v>7832</v>
      </c>
      <c r="I348" t="s">
        <v>24</v>
      </c>
      <c r="J348" t="s">
        <v>37</v>
      </c>
      <c r="K348" t="s">
        <v>20</v>
      </c>
      <c r="L348" t="s">
        <v>22</v>
      </c>
      <c r="M348" t="s">
        <v>23</v>
      </c>
      <c r="N348" t="s">
        <v>11</v>
      </c>
      <c r="O348" t="s">
        <v>966</v>
      </c>
      <c r="P348">
        <v>289459</v>
      </c>
      <c r="Q348">
        <v>88163080000012</v>
      </c>
      <c r="R348" s="4" t="s">
        <v>8</v>
      </c>
      <c r="S348" s="1">
        <v>45203.445138888892</v>
      </c>
      <c r="T348" t="s">
        <v>967</v>
      </c>
      <c r="U348" t="s">
        <v>12</v>
      </c>
      <c r="V348" s="2" t="s">
        <v>968</v>
      </c>
      <c r="W348" t="s">
        <v>14</v>
      </c>
      <c r="X348" t="s">
        <v>15</v>
      </c>
      <c r="Y348" t="str">
        <f t="shared" si="15"/>
        <v>Domestique</v>
      </c>
      <c r="Z348" s="5">
        <v>0.6</v>
      </c>
      <c r="AA348" s="5" t="s">
        <v>1268</v>
      </c>
      <c r="AB348" s="5" t="s">
        <v>1269</v>
      </c>
      <c r="AC348" s="5" t="s">
        <v>1270</v>
      </c>
      <c r="AD348">
        <f t="shared" si="16"/>
        <v>67</v>
      </c>
      <c r="AE348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49" spans="1:31" x14ac:dyDescent="0.35">
      <c r="A349" t="s">
        <v>6</v>
      </c>
      <c r="B349" t="s">
        <v>10</v>
      </c>
      <c r="C349" t="s">
        <v>16</v>
      </c>
      <c r="D349" t="s">
        <v>19</v>
      </c>
      <c r="E349" t="s">
        <v>839</v>
      </c>
      <c r="F349" t="s">
        <v>18</v>
      </c>
      <c r="G349" t="s">
        <v>11</v>
      </c>
      <c r="H349" s="4">
        <v>7399</v>
      </c>
      <c r="I349" t="s">
        <v>24</v>
      </c>
      <c r="J349" t="s">
        <v>37</v>
      </c>
      <c r="K349" t="s">
        <v>20</v>
      </c>
      <c r="L349" t="s">
        <v>22</v>
      </c>
      <c r="M349" t="s">
        <v>23</v>
      </c>
      <c r="N349" t="s">
        <v>11</v>
      </c>
      <c r="O349" t="s">
        <v>969</v>
      </c>
      <c r="P349">
        <v>284025</v>
      </c>
      <c r="Q349">
        <v>80885848400013</v>
      </c>
      <c r="R349" s="4" t="s">
        <v>8</v>
      </c>
      <c r="S349" s="1">
        <v>45184.600694444445</v>
      </c>
      <c r="T349" t="s">
        <v>970</v>
      </c>
      <c r="U349" t="s">
        <v>12</v>
      </c>
      <c r="V349" s="2" t="s">
        <v>971</v>
      </c>
      <c r="W349" t="s">
        <v>14</v>
      </c>
      <c r="X349" t="s">
        <v>15</v>
      </c>
      <c r="Y349" t="str">
        <f t="shared" si="15"/>
        <v>Domestique</v>
      </c>
      <c r="Z349" s="5">
        <v>0.85</v>
      </c>
      <c r="AA349" s="5" t="s">
        <v>1268</v>
      </c>
      <c r="AB349" s="5" t="s">
        <v>1269</v>
      </c>
      <c r="AC349" s="5" t="s">
        <v>1270</v>
      </c>
      <c r="AD349">
        <f t="shared" si="16"/>
        <v>7</v>
      </c>
      <c r="AE349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50" spans="1:31" x14ac:dyDescent="0.35">
      <c r="A350" t="s">
        <v>6</v>
      </c>
      <c r="B350" t="s">
        <v>10</v>
      </c>
      <c r="C350" t="s">
        <v>16</v>
      </c>
      <c r="D350" t="s">
        <v>19</v>
      </c>
      <c r="E350" t="s">
        <v>839</v>
      </c>
      <c r="F350" t="s">
        <v>18</v>
      </c>
      <c r="G350" t="s">
        <v>11</v>
      </c>
      <c r="H350" s="4">
        <v>4784</v>
      </c>
      <c r="I350" t="s">
        <v>24</v>
      </c>
      <c r="J350" t="s">
        <v>37</v>
      </c>
      <c r="K350" t="s">
        <v>20</v>
      </c>
      <c r="L350" t="s">
        <v>22</v>
      </c>
      <c r="M350" t="s">
        <v>23</v>
      </c>
      <c r="N350" t="s">
        <v>11</v>
      </c>
      <c r="O350" t="s">
        <v>972</v>
      </c>
      <c r="P350">
        <v>280811</v>
      </c>
      <c r="Q350">
        <v>63205001900447</v>
      </c>
      <c r="R350" s="4" t="s">
        <v>973</v>
      </c>
      <c r="S350" s="1">
        <v>45180.478472222225</v>
      </c>
      <c r="T350" t="s">
        <v>974</v>
      </c>
      <c r="U350" t="s">
        <v>497</v>
      </c>
      <c r="V350" t="s">
        <v>975</v>
      </c>
      <c r="W350" t="s">
        <v>14</v>
      </c>
      <c r="X350" t="s">
        <v>15</v>
      </c>
      <c r="Y350" t="str">
        <f t="shared" si="15"/>
        <v>Domestique</v>
      </c>
      <c r="Z350"/>
      <c r="AA350"/>
      <c r="AB350"/>
      <c r="AC350"/>
      <c r="AD350">
        <f t="shared" si="16"/>
        <v>2</v>
      </c>
      <c r="AE350" t="str">
        <f t="shared" si="17"/>
        <v>En face-Ã -faceSociÃ©tÃ© ou assimilÃ©eBÃ©nÃ©ficiaire non PPE&gt; 12 moisComplet Ã  jourFrance [FR]4784Aucune occurence (12 mois glissants)VADCB/Visa MastercardUniquee-paiement avec 3D SecureFrance [FR]</v>
      </c>
    </row>
    <row r="351" spans="1:31" x14ac:dyDescent="0.35">
      <c r="A351" t="s">
        <v>6</v>
      </c>
      <c r="B351" t="s">
        <v>10</v>
      </c>
      <c r="C351" t="s">
        <v>16</v>
      </c>
      <c r="D351" t="s">
        <v>19</v>
      </c>
      <c r="E351" t="s">
        <v>839</v>
      </c>
      <c r="F351" t="s">
        <v>18</v>
      </c>
      <c r="G351" t="s">
        <v>11</v>
      </c>
      <c r="H351" s="4">
        <v>4784</v>
      </c>
      <c r="I351" t="s">
        <v>24</v>
      </c>
      <c r="J351" t="s">
        <v>37</v>
      </c>
      <c r="K351" t="s">
        <v>20</v>
      </c>
      <c r="L351" t="s">
        <v>22</v>
      </c>
      <c r="M351" t="s">
        <v>23</v>
      </c>
      <c r="N351" t="s">
        <v>11</v>
      </c>
      <c r="O351" t="s">
        <v>976</v>
      </c>
      <c r="P351">
        <v>280788</v>
      </c>
      <c r="Q351">
        <v>63205402900319</v>
      </c>
      <c r="R351" s="4" t="s">
        <v>977</v>
      </c>
      <c r="S351" s="1">
        <v>45180.450694444444</v>
      </c>
      <c r="T351" t="s">
        <v>978</v>
      </c>
      <c r="U351" t="s">
        <v>147</v>
      </c>
      <c r="V351" t="s">
        <v>979</v>
      </c>
      <c r="W351" t="s">
        <v>14</v>
      </c>
      <c r="X351" t="s">
        <v>15</v>
      </c>
      <c r="Y351" t="str">
        <f t="shared" si="15"/>
        <v>Domestique</v>
      </c>
      <c r="Z351"/>
      <c r="AA351"/>
      <c r="AB351"/>
      <c r="AC351"/>
      <c r="AD351">
        <f t="shared" si="16"/>
        <v>2</v>
      </c>
      <c r="AE351" t="str">
        <f t="shared" si="17"/>
        <v>En face-Ã -faceSociÃ©tÃ© ou assimilÃ©eBÃ©nÃ©ficiaire non PPE&gt; 12 moisComplet Ã  jourFrance [FR]4784Aucune occurence (12 mois glissants)VADCB/Visa MastercardUniquee-paiement avec 3D SecureFrance [FR]</v>
      </c>
    </row>
    <row r="352" spans="1:31" x14ac:dyDescent="0.35">
      <c r="A352" t="s">
        <v>38</v>
      </c>
      <c r="B352" t="s">
        <v>41</v>
      </c>
      <c r="C352" t="s">
        <v>16</v>
      </c>
      <c r="D352" t="s">
        <v>19</v>
      </c>
      <c r="E352" t="s">
        <v>839</v>
      </c>
      <c r="F352" t="s">
        <v>18</v>
      </c>
      <c r="G352" t="s">
        <v>11</v>
      </c>
      <c r="H352" s="4">
        <v>5734</v>
      </c>
      <c r="I352" t="s">
        <v>24</v>
      </c>
      <c r="J352" t="s">
        <v>45</v>
      </c>
      <c r="K352" t="s">
        <v>20</v>
      </c>
      <c r="L352" t="s">
        <v>22</v>
      </c>
      <c r="M352" t="s">
        <v>23</v>
      </c>
      <c r="N352" t="s">
        <v>11</v>
      </c>
      <c r="O352" t="s">
        <v>980</v>
      </c>
      <c r="P352">
        <v>280235</v>
      </c>
      <c r="Q352">
        <v>92216578200017</v>
      </c>
      <c r="R352" s="4" t="s">
        <v>981</v>
      </c>
      <c r="S352" s="1">
        <v>45176.583333333336</v>
      </c>
      <c r="T352" s="35" t="s">
        <v>982</v>
      </c>
      <c r="U352" t="s">
        <v>292</v>
      </c>
      <c r="V352" s="35" t="s">
        <v>983</v>
      </c>
      <c r="W352" t="s">
        <v>14</v>
      </c>
      <c r="X352" t="s">
        <v>15</v>
      </c>
      <c r="Y352" t="str">
        <f t="shared" si="15"/>
        <v>Domestique</v>
      </c>
      <c r="Z352"/>
      <c r="AA352"/>
      <c r="AB352"/>
      <c r="AC352"/>
      <c r="AD352">
        <f t="shared" si="16"/>
        <v>1</v>
      </c>
      <c r="AE352" t="str">
        <f t="shared" si="17"/>
        <v>AgentSociÃ©tÃ© ou assimilÃ©eBÃ©nÃ©ficiaire non PPE&gt; 12 moisComplet Ã  jourFrance [FR]5734Aucune occurence (12 mois glissants)ProximitÃ©CB/Visa MastercardUniquee-paiement avec 3D SecureFrance [FR]</v>
      </c>
    </row>
    <row r="353" spans="1:31" x14ac:dyDescent="0.35">
      <c r="A353" t="s">
        <v>6</v>
      </c>
      <c r="B353" t="s">
        <v>10</v>
      </c>
      <c r="C353" t="s">
        <v>16</v>
      </c>
      <c r="D353" t="s">
        <v>19</v>
      </c>
      <c r="E353" t="s">
        <v>839</v>
      </c>
      <c r="F353" t="s">
        <v>18</v>
      </c>
      <c r="G353" t="s">
        <v>11</v>
      </c>
      <c r="H353" s="4">
        <v>4900</v>
      </c>
      <c r="I353" t="s">
        <v>24</v>
      </c>
      <c r="J353" t="s">
        <v>37</v>
      </c>
      <c r="K353" t="s">
        <v>20</v>
      </c>
      <c r="L353" t="s">
        <v>22</v>
      </c>
      <c r="M353" t="s">
        <v>23</v>
      </c>
      <c r="N353" t="s">
        <v>11</v>
      </c>
      <c r="O353" t="s">
        <v>984</v>
      </c>
      <c r="P353">
        <v>271716</v>
      </c>
      <c r="Q353">
        <v>38980710800045</v>
      </c>
      <c r="R353" s="4" t="s">
        <v>985</v>
      </c>
      <c r="S353" s="1">
        <v>45140.589583333334</v>
      </c>
      <c r="T353" t="s">
        <v>986</v>
      </c>
      <c r="U353" t="s">
        <v>497</v>
      </c>
      <c r="V353" t="s">
        <v>987</v>
      </c>
      <c r="W353" t="s">
        <v>14</v>
      </c>
      <c r="X353" t="s">
        <v>15</v>
      </c>
      <c r="Y353" t="str">
        <f t="shared" si="15"/>
        <v>Domestique</v>
      </c>
      <c r="Z353"/>
      <c r="AA353"/>
      <c r="AB353"/>
      <c r="AC353"/>
      <c r="AD353">
        <f t="shared" si="16"/>
        <v>1</v>
      </c>
      <c r="AE353" t="str">
        <f t="shared" si="17"/>
        <v>En face-Ã -faceSociÃ©tÃ© ou assimilÃ©eBÃ©nÃ©ficiaire non PPE&gt; 12 moisComplet Ã  jourFrance [FR]4900Aucune occurence (12 mois glissants)VADCB/Visa MastercardUniquee-paiement avec 3D SecureFrance [FR]</v>
      </c>
    </row>
    <row r="354" spans="1:31" x14ac:dyDescent="0.35">
      <c r="A354" t="s">
        <v>6</v>
      </c>
      <c r="B354" t="s">
        <v>10</v>
      </c>
      <c r="C354" t="s">
        <v>16</v>
      </c>
      <c r="D354" t="s">
        <v>19</v>
      </c>
      <c r="E354" t="s">
        <v>839</v>
      </c>
      <c r="F354" t="s">
        <v>18</v>
      </c>
      <c r="G354" t="s">
        <v>11</v>
      </c>
      <c r="H354" s="4">
        <v>4722</v>
      </c>
      <c r="I354" t="s">
        <v>24</v>
      </c>
      <c r="J354" t="s">
        <v>37</v>
      </c>
      <c r="K354" t="s">
        <v>20</v>
      </c>
      <c r="L354" t="s">
        <v>22</v>
      </c>
      <c r="M354" t="s">
        <v>23</v>
      </c>
      <c r="N354" t="s">
        <v>11</v>
      </c>
      <c r="O354" t="s">
        <v>988</v>
      </c>
      <c r="P354">
        <v>265779</v>
      </c>
      <c r="Q354">
        <v>50900089900039</v>
      </c>
      <c r="R354" s="4" t="s">
        <v>145</v>
      </c>
      <c r="S354" s="1">
        <v>45118.724999999999</v>
      </c>
      <c r="T354" t="s">
        <v>989</v>
      </c>
      <c r="U354" t="s">
        <v>497</v>
      </c>
      <c r="V354" t="s">
        <v>990</v>
      </c>
      <c r="W354" t="s">
        <v>14</v>
      </c>
      <c r="X354" t="s">
        <v>15</v>
      </c>
      <c r="Y354" t="str">
        <f t="shared" si="15"/>
        <v>Domestique</v>
      </c>
      <c r="Z354" s="5">
        <v>0.6</v>
      </c>
      <c r="AA354" s="5" t="s">
        <v>1268</v>
      </c>
      <c r="AB354" s="5" t="s">
        <v>1269</v>
      </c>
      <c r="AC354" s="5" t="s">
        <v>1270</v>
      </c>
      <c r="AD354">
        <f t="shared" si="16"/>
        <v>4</v>
      </c>
      <c r="AE354" t="str">
        <f t="shared" si="17"/>
        <v>En face-Ã -faceSociÃ©tÃ© ou assimilÃ©eBÃ©nÃ©ficiaire non PPE&gt; 12 moisComplet Ã  jourFrance [FR]4722Aucune occurence (12 mois glissants)VADCB/Visa MastercardUniquee-paiement avec 3D SecureFrance [FR]</v>
      </c>
    </row>
    <row r="355" spans="1:31" x14ac:dyDescent="0.35">
      <c r="A355" t="s">
        <v>6</v>
      </c>
      <c r="B355" t="s">
        <v>10</v>
      </c>
      <c r="C355" t="s">
        <v>16</v>
      </c>
      <c r="D355" t="s">
        <v>19</v>
      </c>
      <c r="E355" t="s">
        <v>839</v>
      </c>
      <c r="F355" t="s">
        <v>18</v>
      </c>
      <c r="G355" t="s">
        <v>11</v>
      </c>
      <c r="H355" s="4">
        <v>5651</v>
      </c>
      <c r="I355" t="s">
        <v>24</v>
      </c>
      <c r="J355" t="s">
        <v>37</v>
      </c>
      <c r="K355" t="s">
        <v>20</v>
      </c>
      <c r="L355" t="s">
        <v>22</v>
      </c>
      <c r="M355" t="s">
        <v>23</v>
      </c>
      <c r="N355" t="s">
        <v>11</v>
      </c>
      <c r="O355" t="s">
        <v>991</v>
      </c>
      <c r="P355">
        <v>262075</v>
      </c>
      <c r="Q355">
        <v>37568013900140</v>
      </c>
      <c r="R355" s="4" t="s">
        <v>992</v>
      </c>
      <c r="S355" s="1">
        <v>45105.384722222225</v>
      </c>
      <c r="T355" t="s">
        <v>993</v>
      </c>
      <c r="V355" t="s">
        <v>994</v>
      </c>
      <c r="W355" t="s">
        <v>14</v>
      </c>
      <c r="X355" t="s">
        <v>15</v>
      </c>
      <c r="Y355" t="str">
        <f t="shared" si="15"/>
        <v>Domestique</v>
      </c>
      <c r="Z355"/>
      <c r="AA355"/>
      <c r="AB355"/>
      <c r="AC355"/>
      <c r="AD355">
        <f t="shared" si="16"/>
        <v>1</v>
      </c>
      <c r="AE355" t="str">
        <f t="shared" si="17"/>
        <v>En face-Ã -faceSociÃ©tÃ© ou assimilÃ©eBÃ©nÃ©ficiaire non PPE&gt; 12 moisComplet Ã  jourFrance [FR]5651Aucune occurence (12 mois glissants)VADCB/Visa MastercardUniquee-paiement avec 3D SecureFrance [FR]</v>
      </c>
    </row>
    <row r="356" spans="1:31" x14ac:dyDescent="0.35">
      <c r="A356" t="s">
        <v>6</v>
      </c>
      <c r="B356" t="s">
        <v>10</v>
      </c>
      <c r="C356" t="s">
        <v>16</v>
      </c>
      <c r="D356" t="s">
        <v>19</v>
      </c>
      <c r="E356" t="s">
        <v>839</v>
      </c>
      <c r="F356" t="s">
        <v>18</v>
      </c>
      <c r="G356" t="s">
        <v>11</v>
      </c>
      <c r="H356" s="4">
        <v>5714</v>
      </c>
      <c r="I356" t="s">
        <v>24</v>
      </c>
      <c r="J356" t="s">
        <v>37</v>
      </c>
      <c r="K356" t="s">
        <v>20</v>
      </c>
      <c r="L356" t="s">
        <v>22</v>
      </c>
      <c r="M356" t="s">
        <v>23</v>
      </c>
      <c r="N356" t="s">
        <v>11</v>
      </c>
      <c r="O356" t="s">
        <v>995</v>
      </c>
      <c r="P356">
        <v>253394</v>
      </c>
      <c r="Q356">
        <v>91806491600011</v>
      </c>
      <c r="R356" s="4" t="s">
        <v>996</v>
      </c>
      <c r="S356" s="1">
        <v>45077.504166666666</v>
      </c>
      <c r="T356" t="s">
        <v>997</v>
      </c>
      <c r="V356" t="s">
        <v>998</v>
      </c>
      <c r="W356" t="s">
        <v>14</v>
      </c>
      <c r="X356" t="s">
        <v>883</v>
      </c>
      <c r="Y356" t="str">
        <f t="shared" si="15"/>
        <v>Domestique</v>
      </c>
      <c r="Z356"/>
      <c r="AA356"/>
      <c r="AB356"/>
      <c r="AC356"/>
      <c r="AD356">
        <f t="shared" si="16"/>
        <v>1</v>
      </c>
      <c r="AE356" t="str">
        <f t="shared" si="17"/>
        <v>En face-Ã -faceSociÃ©tÃ© ou assimilÃ©eBÃ©nÃ©ficiaire non PPE&gt; 12 moisComplet Ã  jourFrance [FR]5714Aucune occurence (12 mois glissants)VADCB/Visa MastercardUniquee-paiement avec 3D SecureFrance [FR]</v>
      </c>
    </row>
    <row r="357" spans="1:31" x14ac:dyDescent="0.35">
      <c r="A357" t="s">
        <v>6</v>
      </c>
      <c r="B357" t="s">
        <v>10</v>
      </c>
      <c r="C357" t="s">
        <v>16</v>
      </c>
      <c r="D357" t="s">
        <v>19</v>
      </c>
      <c r="E357" t="s">
        <v>839</v>
      </c>
      <c r="F357" t="s">
        <v>18</v>
      </c>
      <c r="G357" t="s">
        <v>11</v>
      </c>
      <c r="H357" s="4">
        <v>4722</v>
      </c>
      <c r="I357" t="s">
        <v>24</v>
      </c>
      <c r="J357" t="s">
        <v>37</v>
      </c>
      <c r="K357" t="s">
        <v>20</v>
      </c>
      <c r="L357" t="s">
        <v>22</v>
      </c>
      <c r="M357" t="s">
        <v>23</v>
      </c>
      <c r="N357" t="s">
        <v>11</v>
      </c>
      <c r="O357" t="s">
        <v>999</v>
      </c>
      <c r="P357">
        <v>249261</v>
      </c>
      <c r="Q357">
        <v>82918536200029</v>
      </c>
      <c r="R357" s="4" t="s">
        <v>956</v>
      </c>
      <c r="S357" s="1">
        <v>45061.673611111109</v>
      </c>
      <c r="T357" t="s">
        <v>1000</v>
      </c>
      <c r="V357" t="s">
        <v>1001</v>
      </c>
      <c r="W357" t="s">
        <v>14</v>
      </c>
      <c r="X357" t="s">
        <v>15</v>
      </c>
      <c r="Y357" t="str">
        <f t="shared" si="15"/>
        <v>Domestique</v>
      </c>
      <c r="Z357" s="5">
        <v>0.6</v>
      </c>
      <c r="AA357" s="5" t="s">
        <v>1268</v>
      </c>
      <c r="AB357" s="5" t="s">
        <v>1269</v>
      </c>
      <c r="AC357" s="5" t="s">
        <v>1270</v>
      </c>
      <c r="AD357">
        <f t="shared" si="16"/>
        <v>4</v>
      </c>
      <c r="AE357" t="str">
        <f t="shared" si="17"/>
        <v>En face-Ã -faceSociÃ©tÃ© ou assimilÃ©eBÃ©nÃ©ficiaire non PPE&gt; 12 moisComplet Ã  jourFrance [FR]4722Aucune occurence (12 mois glissants)VADCB/Visa MastercardUniquee-paiement avec 3D SecureFrance [FR]</v>
      </c>
    </row>
    <row r="358" spans="1:31" x14ac:dyDescent="0.35">
      <c r="A358" t="s">
        <v>6</v>
      </c>
      <c r="B358" t="s">
        <v>10</v>
      </c>
      <c r="C358" t="s">
        <v>16</v>
      </c>
      <c r="D358" t="s">
        <v>19</v>
      </c>
      <c r="E358" t="s">
        <v>839</v>
      </c>
      <c r="F358" t="s">
        <v>18</v>
      </c>
      <c r="G358" t="s">
        <v>11</v>
      </c>
      <c r="H358" s="4">
        <v>7311</v>
      </c>
      <c r="I358" t="s">
        <v>24</v>
      </c>
      <c r="J358" t="s">
        <v>37</v>
      </c>
      <c r="K358" t="s">
        <v>20</v>
      </c>
      <c r="L358" t="s">
        <v>22</v>
      </c>
      <c r="M358" t="s">
        <v>23</v>
      </c>
      <c r="N358" t="s">
        <v>11</v>
      </c>
      <c r="O358" t="s">
        <v>1002</v>
      </c>
      <c r="P358">
        <v>247571</v>
      </c>
      <c r="Q358">
        <v>43381711100084</v>
      </c>
      <c r="R358" s="4" t="s">
        <v>1003</v>
      </c>
      <c r="S358" s="1">
        <v>45055.709027777775</v>
      </c>
      <c r="T358" t="s">
        <v>1004</v>
      </c>
      <c r="U358" t="s">
        <v>79</v>
      </c>
      <c r="V358" t="s">
        <v>1005</v>
      </c>
      <c r="W358" t="s">
        <v>14</v>
      </c>
      <c r="X358" t="s">
        <v>15</v>
      </c>
      <c r="Y358" t="str">
        <f t="shared" si="15"/>
        <v>Domestique</v>
      </c>
      <c r="Z358"/>
      <c r="AA358"/>
      <c r="AB358"/>
      <c r="AC358"/>
      <c r="AD358">
        <f t="shared" si="16"/>
        <v>1</v>
      </c>
      <c r="AE358" t="str">
        <f t="shared" si="17"/>
        <v>En face-Ã -faceSociÃ©tÃ© ou assimilÃ©eBÃ©nÃ©ficiaire non PPE&gt; 12 moisComplet Ã  jourFrance [FR]7311Aucune occurence (12 mois glissants)VADCB/Visa MastercardUniquee-paiement avec 3D SecureFrance [FR]</v>
      </c>
    </row>
    <row r="359" spans="1:31" x14ac:dyDescent="0.35">
      <c r="A359" t="s">
        <v>6</v>
      </c>
      <c r="B359" t="s">
        <v>10</v>
      </c>
      <c r="C359" t="s">
        <v>16</v>
      </c>
      <c r="D359" t="s">
        <v>19</v>
      </c>
      <c r="E359" t="s">
        <v>839</v>
      </c>
      <c r="F359" t="s">
        <v>18</v>
      </c>
      <c r="G359" t="s">
        <v>11</v>
      </c>
      <c r="H359" s="4">
        <v>7997</v>
      </c>
      <c r="I359" t="s">
        <v>24</v>
      </c>
      <c r="J359" t="s">
        <v>37</v>
      </c>
      <c r="K359" t="s">
        <v>20</v>
      </c>
      <c r="L359" t="s">
        <v>22</v>
      </c>
      <c r="M359" t="s">
        <v>23</v>
      </c>
      <c r="N359" t="s">
        <v>11</v>
      </c>
      <c r="O359" t="s">
        <v>1006</v>
      </c>
      <c r="P359">
        <v>247547</v>
      </c>
      <c r="Q359">
        <v>77567138100033</v>
      </c>
      <c r="R359" s="4" t="s">
        <v>1007</v>
      </c>
      <c r="S359" s="1">
        <v>45055.670138888891</v>
      </c>
      <c r="T359" t="s">
        <v>1008</v>
      </c>
      <c r="U359" t="s">
        <v>79</v>
      </c>
      <c r="V359" t="s">
        <v>1009</v>
      </c>
      <c r="W359" t="s">
        <v>14</v>
      </c>
      <c r="X359" t="s">
        <v>15</v>
      </c>
      <c r="Y359" t="str">
        <f t="shared" si="15"/>
        <v>Domestique</v>
      </c>
      <c r="Z359"/>
      <c r="AA359"/>
      <c r="AB359"/>
      <c r="AC359"/>
      <c r="AD359">
        <f t="shared" si="16"/>
        <v>1</v>
      </c>
      <c r="AE359" t="str">
        <f t="shared" si="17"/>
        <v>En face-Ã -faceSociÃ©tÃ© ou assimilÃ©eBÃ©nÃ©ficiaire non PPE&gt; 12 moisComplet Ã  jourFrance [FR]7997Aucune occurence (12 mois glissants)VADCB/Visa MastercardUniquee-paiement avec 3D SecureFrance [FR]</v>
      </c>
    </row>
    <row r="360" spans="1:31" x14ac:dyDescent="0.35">
      <c r="A360" t="s">
        <v>6</v>
      </c>
      <c r="B360" t="s">
        <v>10</v>
      </c>
      <c r="C360" t="s">
        <v>16</v>
      </c>
      <c r="D360" t="s">
        <v>19</v>
      </c>
      <c r="E360" t="s">
        <v>839</v>
      </c>
      <c r="F360" t="s">
        <v>18</v>
      </c>
      <c r="G360" t="s">
        <v>11</v>
      </c>
      <c r="H360" s="4">
        <v>4722</v>
      </c>
      <c r="I360" t="s">
        <v>24</v>
      </c>
      <c r="J360" t="s">
        <v>37</v>
      </c>
      <c r="K360" t="s">
        <v>20</v>
      </c>
      <c r="L360" t="s">
        <v>22</v>
      </c>
      <c r="M360" t="s">
        <v>23</v>
      </c>
      <c r="N360" t="s">
        <v>11</v>
      </c>
      <c r="O360" t="s">
        <v>1010</v>
      </c>
      <c r="P360">
        <v>246732</v>
      </c>
      <c r="Q360">
        <v>51264408900025</v>
      </c>
      <c r="R360" s="4" t="s">
        <v>145</v>
      </c>
      <c r="S360" s="1">
        <v>45050.613194444442</v>
      </c>
      <c r="T360" t="s">
        <v>1011</v>
      </c>
      <c r="V360" t="s">
        <v>1012</v>
      </c>
      <c r="W360" t="s">
        <v>14</v>
      </c>
      <c r="X360" t="s">
        <v>15</v>
      </c>
      <c r="Y360" t="str">
        <f t="shared" si="15"/>
        <v>Domestique</v>
      </c>
      <c r="Z360" s="5">
        <v>0.6</v>
      </c>
      <c r="AA360" s="5" t="s">
        <v>1268</v>
      </c>
      <c r="AB360" s="5" t="s">
        <v>1269</v>
      </c>
      <c r="AC360" s="5" t="s">
        <v>1270</v>
      </c>
      <c r="AD360">
        <f t="shared" si="16"/>
        <v>4</v>
      </c>
      <c r="AE360" t="str">
        <f t="shared" si="17"/>
        <v>En face-Ã -faceSociÃ©tÃ© ou assimilÃ©eBÃ©nÃ©ficiaire non PPE&gt; 12 moisComplet Ã  jourFrance [FR]4722Aucune occurence (12 mois glissants)VADCB/Visa MastercardUniquee-paiement avec 3D SecureFrance [FR]</v>
      </c>
    </row>
    <row r="361" spans="1:31" x14ac:dyDescent="0.35">
      <c r="A361" t="s">
        <v>6</v>
      </c>
      <c r="B361" t="s">
        <v>10</v>
      </c>
      <c r="C361" t="s">
        <v>16</v>
      </c>
      <c r="D361" t="s">
        <v>19</v>
      </c>
      <c r="E361" t="s">
        <v>839</v>
      </c>
      <c r="F361" t="s">
        <v>18</v>
      </c>
      <c r="G361" t="s">
        <v>11</v>
      </c>
      <c r="H361" s="4">
        <v>5072</v>
      </c>
      <c r="I361" t="s">
        <v>24</v>
      </c>
      <c r="J361" t="s">
        <v>37</v>
      </c>
      <c r="K361" t="s">
        <v>20</v>
      </c>
      <c r="L361" t="s">
        <v>22</v>
      </c>
      <c r="M361" t="s">
        <v>23</v>
      </c>
      <c r="N361" t="s">
        <v>11</v>
      </c>
      <c r="O361" t="s">
        <v>1013</v>
      </c>
      <c r="P361">
        <v>216045</v>
      </c>
      <c r="Q361">
        <v>40346757400014</v>
      </c>
      <c r="S361" s="1">
        <v>44886.447222222225</v>
      </c>
      <c r="T361" t="s">
        <v>1014</v>
      </c>
      <c r="V361" t="s">
        <v>1015</v>
      </c>
      <c r="W361" t="s">
        <v>14</v>
      </c>
      <c r="X361" t="s">
        <v>883</v>
      </c>
      <c r="Y361" t="str">
        <f t="shared" si="15"/>
        <v>Domestique</v>
      </c>
      <c r="Z361"/>
      <c r="AA361"/>
      <c r="AB361"/>
      <c r="AC361"/>
      <c r="AD361">
        <f t="shared" si="16"/>
        <v>1</v>
      </c>
      <c r="AE361" t="str">
        <f t="shared" si="17"/>
        <v>En face-Ã -faceSociÃ©tÃ© ou assimilÃ©eBÃ©nÃ©ficiaire non PPE&gt; 12 moisComplet Ã  jourFrance [FR]5072Aucune occurence (12 mois glissants)VADCB/Visa MastercardUniquee-paiement avec 3D SecureFrance [FR]</v>
      </c>
    </row>
    <row r="362" spans="1:31" x14ac:dyDescent="0.35">
      <c r="A362" t="s">
        <v>1016</v>
      </c>
      <c r="B362" t="s">
        <v>1019</v>
      </c>
      <c r="C362" t="s">
        <v>16</v>
      </c>
      <c r="D362" t="s">
        <v>19</v>
      </c>
      <c r="E362" t="s">
        <v>17</v>
      </c>
      <c r="F362" t="s">
        <v>18</v>
      </c>
      <c r="G362" t="s">
        <v>11</v>
      </c>
      <c r="H362" s="4">
        <v>6051</v>
      </c>
      <c r="I362" t="s">
        <v>24</v>
      </c>
      <c r="J362" t="s">
        <v>21</v>
      </c>
      <c r="K362" t="s">
        <v>20</v>
      </c>
      <c r="L362" t="s">
        <v>22</v>
      </c>
      <c r="M362" t="s">
        <v>23</v>
      </c>
      <c r="N362" t="s">
        <v>11</v>
      </c>
      <c r="O362" t="s">
        <v>1017</v>
      </c>
      <c r="P362">
        <v>211416</v>
      </c>
      <c r="Q362">
        <v>50318500100081</v>
      </c>
      <c r="S362" s="1">
        <v>44852.676388888889</v>
      </c>
      <c r="T362" t="s">
        <v>1018</v>
      </c>
      <c r="U362" t="s">
        <v>1020</v>
      </c>
      <c r="V362" t="s">
        <v>1021</v>
      </c>
      <c r="W362" t="s">
        <v>14</v>
      </c>
      <c r="X362" t="s">
        <v>883</v>
      </c>
      <c r="Y362" t="str">
        <f t="shared" si="15"/>
        <v>Domestique</v>
      </c>
      <c r="Z362"/>
      <c r="AA362"/>
      <c r="AB362"/>
      <c r="AC362"/>
      <c r="AD362">
        <f t="shared" si="16"/>
        <v>1</v>
      </c>
      <c r="AE362" t="str">
        <f t="shared" si="17"/>
        <v>Ã€ distanceSociÃ©tÃ© ou assimilÃ©eBÃ©nÃ©ficiaire non PPE&lt; 12 moisComplet Ã  jourFrance [FR]6051Aucune occurence (12 mois glissants)ProximitÃ© et VADCB/Visa MastercardUniquee-paiement avec 3D SecureFrance [FR]</v>
      </c>
    </row>
    <row r="363" spans="1:31" x14ac:dyDescent="0.35">
      <c r="A363" t="s">
        <v>6</v>
      </c>
      <c r="B363" t="s">
        <v>10</v>
      </c>
      <c r="C363" t="s">
        <v>16</v>
      </c>
      <c r="D363" t="s">
        <v>19</v>
      </c>
      <c r="E363" t="s">
        <v>839</v>
      </c>
      <c r="F363" t="s">
        <v>18</v>
      </c>
      <c r="G363" t="s">
        <v>11</v>
      </c>
      <c r="H363" s="4">
        <v>763</v>
      </c>
      <c r="I363" t="s">
        <v>24</v>
      </c>
      <c r="J363" t="s">
        <v>37</v>
      </c>
      <c r="K363" t="s">
        <v>20</v>
      </c>
      <c r="L363" t="s">
        <v>22</v>
      </c>
      <c r="M363" t="s">
        <v>23</v>
      </c>
      <c r="N363" t="s">
        <v>11</v>
      </c>
      <c r="O363" t="s">
        <v>1022</v>
      </c>
      <c r="P363">
        <v>179349</v>
      </c>
      <c r="Q363">
        <v>32378414000044</v>
      </c>
      <c r="S363" s="1">
        <v>44624.582638888889</v>
      </c>
      <c r="T363" t="s">
        <v>1023</v>
      </c>
      <c r="V363" t="s">
        <v>1024</v>
      </c>
      <c r="W363" t="s">
        <v>14</v>
      </c>
      <c r="X363" t="s">
        <v>883</v>
      </c>
      <c r="Y363" t="str">
        <f t="shared" si="15"/>
        <v>Domestique</v>
      </c>
      <c r="Z363"/>
      <c r="AA363"/>
      <c r="AB363"/>
      <c r="AC363"/>
      <c r="AD363">
        <f t="shared" si="16"/>
        <v>1</v>
      </c>
      <c r="AE363" t="str">
        <f t="shared" si="17"/>
        <v>En face-Ã -faceSociÃ©tÃ© ou assimilÃ©eBÃ©nÃ©ficiaire non PPE&gt; 12 moisComplet Ã  jourFrance [FR]763Aucune occurence (12 mois glissants)VADCB/Visa MastercardUniquee-paiement avec 3D SecureFrance [FR]</v>
      </c>
    </row>
    <row r="364" spans="1:31" x14ac:dyDescent="0.35">
      <c r="A364" t="s">
        <v>6</v>
      </c>
      <c r="B364" t="s">
        <v>10</v>
      </c>
      <c r="C364" t="s">
        <v>16</v>
      </c>
      <c r="D364" t="s">
        <v>19</v>
      </c>
      <c r="E364" t="s">
        <v>839</v>
      </c>
      <c r="F364" t="s">
        <v>18</v>
      </c>
      <c r="G364" t="s">
        <v>11</v>
      </c>
      <c r="H364" s="4">
        <v>5965</v>
      </c>
      <c r="I364" t="s">
        <v>24</v>
      </c>
      <c r="J364" t="s">
        <v>37</v>
      </c>
      <c r="K364" t="s">
        <v>294</v>
      </c>
      <c r="L364" t="s">
        <v>595</v>
      </c>
      <c r="M364" t="s">
        <v>23</v>
      </c>
      <c r="N364" t="s">
        <v>11</v>
      </c>
      <c r="O364" t="s">
        <v>1025</v>
      </c>
      <c r="P364">
        <v>168340</v>
      </c>
      <c r="Q364">
        <v>48018850700101</v>
      </c>
      <c r="S364" s="1">
        <v>44547.474305555559</v>
      </c>
      <c r="T364" t="s">
        <v>1026</v>
      </c>
      <c r="V364" t="s">
        <v>1027</v>
      </c>
      <c r="W364" t="s">
        <v>14</v>
      </c>
      <c r="X364" t="s">
        <v>883</v>
      </c>
      <c r="Y364" t="str">
        <f t="shared" si="15"/>
        <v>Domestique</v>
      </c>
      <c r="Z364"/>
      <c r="AA364"/>
      <c r="AB364"/>
      <c r="AC364"/>
      <c r="AD364">
        <f t="shared" si="16"/>
        <v>1</v>
      </c>
      <c r="AE364" t="str">
        <f t="shared" si="17"/>
        <v>En face-Ã -faceSociÃ©tÃ© ou assimilÃ©eBÃ©nÃ©ficiaire non PPE&gt; 12 moisComplet Ã  jourFrance [FR]5965Aucune occurence (12 mois glissants)VADTous les Moyens de paiementMultiplee-paiement avec 3D SecureFrance [FR]</v>
      </c>
    </row>
    <row r="365" spans="1:31" x14ac:dyDescent="0.35">
      <c r="A365" t="s">
        <v>6</v>
      </c>
      <c r="B365" t="s">
        <v>10</v>
      </c>
      <c r="C365" t="s">
        <v>16</v>
      </c>
      <c r="D365" t="s">
        <v>19</v>
      </c>
      <c r="E365" t="s">
        <v>839</v>
      </c>
      <c r="F365" t="s">
        <v>18</v>
      </c>
      <c r="G365" t="s">
        <v>11</v>
      </c>
      <c r="H365" s="4">
        <v>7832</v>
      </c>
      <c r="I365" t="s">
        <v>24</v>
      </c>
      <c r="J365" t="s">
        <v>37</v>
      </c>
      <c r="K365" t="s">
        <v>20</v>
      </c>
      <c r="L365" t="s">
        <v>22</v>
      </c>
      <c r="M365" t="s">
        <v>23</v>
      </c>
      <c r="N365" t="s">
        <v>11</v>
      </c>
      <c r="O365" t="s">
        <v>1028</v>
      </c>
      <c r="P365">
        <v>157377</v>
      </c>
      <c r="Q365">
        <v>49295253600018</v>
      </c>
      <c r="S365" s="1">
        <v>44488.609722222223</v>
      </c>
      <c r="T365" t="s">
        <v>1029</v>
      </c>
      <c r="V365" s="2" t="s">
        <v>1030</v>
      </c>
      <c r="W365" t="s">
        <v>14</v>
      </c>
      <c r="X365" t="s">
        <v>883</v>
      </c>
      <c r="Y365" t="str">
        <f t="shared" si="15"/>
        <v>Domestique</v>
      </c>
      <c r="Z365" s="5">
        <v>0.6</v>
      </c>
      <c r="AA365" s="5" t="s">
        <v>1268</v>
      </c>
      <c r="AB365" s="5" t="s">
        <v>1269</v>
      </c>
      <c r="AC365" s="5" t="s">
        <v>1270</v>
      </c>
      <c r="AD365">
        <f t="shared" si="16"/>
        <v>67</v>
      </c>
      <c r="AE365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66" spans="1:31" x14ac:dyDescent="0.35">
      <c r="A366" t="s">
        <v>6</v>
      </c>
      <c r="B366" t="s">
        <v>10</v>
      </c>
      <c r="C366" t="s">
        <v>16</v>
      </c>
      <c r="D366" t="s">
        <v>19</v>
      </c>
      <c r="E366" t="s">
        <v>839</v>
      </c>
      <c r="F366" t="s">
        <v>18</v>
      </c>
      <c r="G366" t="s">
        <v>11</v>
      </c>
      <c r="H366" s="4">
        <v>7832</v>
      </c>
      <c r="I366" t="s">
        <v>24</v>
      </c>
      <c r="J366" t="s">
        <v>37</v>
      </c>
      <c r="K366" t="s">
        <v>20</v>
      </c>
      <c r="L366" t="s">
        <v>22</v>
      </c>
      <c r="M366" t="s">
        <v>23</v>
      </c>
      <c r="N366" t="s">
        <v>11</v>
      </c>
      <c r="O366" t="s">
        <v>1031</v>
      </c>
      <c r="P366">
        <v>143110</v>
      </c>
      <c r="Q366">
        <v>40474913700018</v>
      </c>
      <c r="S366" s="1">
        <v>44429.486805555556</v>
      </c>
      <c r="T366" t="s">
        <v>1032</v>
      </c>
      <c r="U366" t="s">
        <v>79</v>
      </c>
      <c r="V366" s="2" t="s">
        <v>1033</v>
      </c>
      <c r="W366" t="s">
        <v>14</v>
      </c>
      <c r="X366" t="s">
        <v>883</v>
      </c>
      <c r="Y366" t="str">
        <f t="shared" si="15"/>
        <v>Domestique</v>
      </c>
      <c r="Z366" s="5">
        <v>0.6</v>
      </c>
      <c r="AA366" s="5" t="s">
        <v>1268</v>
      </c>
      <c r="AB366" s="5" t="s">
        <v>1269</v>
      </c>
      <c r="AC366" s="5" t="s">
        <v>1270</v>
      </c>
      <c r="AD366">
        <f t="shared" si="16"/>
        <v>67</v>
      </c>
      <c r="AE366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67" spans="1:31" x14ac:dyDescent="0.35">
      <c r="A367" t="s">
        <v>6</v>
      </c>
      <c r="B367" t="s">
        <v>10</v>
      </c>
      <c r="C367" t="s">
        <v>16</v>
      </c>
      <c r="D367" t="s">
        <v>19</v>
      </c>
      <c r="E367" t="s">
        <v>839</v>
      </c>
      <c r="F367" t="s">
        <v>18</v>
      </c>
      <c r="G367" t="s">
        <v>11</v>
      </c>
      <c r="H367" s="4">
        <v>7832</v>
      </c>
      <c r="I367" t="s">
        <v>24</v>
      </c>
      <c r="J367" t="s">
        <v>37</v>
      </c>
      <c r="K367" t="s">
        <v>20</v>
      </c>
      <c r="L367" t="s">
        <v>22</v>
      </c>
      <c r="M367" t="s">
        <v>23</v>
      </c>
      <c r="N367" t="s">
        <v>11</v>
      </c>
      <c r="O367" t="s">
        <v>1034</v>
      </c>
      <c r="P367">
        <v>143109</v>
      </c>
      <c r="Q367">
        <v>32988126200011</v>
      </c>
      <c r="S367" s="1">
        <v>44429.484722222223</v>
      </c>
      <c r="T367" t="s">
        <v>1035</v>
      </c>
      <c r="U367" t="s">
        <v>12</v>
      </c>
      <c r="V367" s="2" t="s">
        <v>1036</v>
      </c>
      <c r="W367" t="s">
        <v>14</v>
      </c>
      <c r="X367" t="s">
        <v>883</v>
      </c>
      <c r="Y367" t="str">
        <f t="shared" si="15"/>
        <v>Domestique</v>
      </c>
      <c r="Z367" s="5">
        <v>0.6</v>
      </c>
      <c r="AA367" s="5" t="s">
        <v>1268</v>
      </c>
      <c r="AB367" s="5" t="s">
        <v>1269</v>
      </c>
      <c r="AC367" s="5" t="s">
        <v>1270</v>
      </c>
      <c r="AD367">
        <f t="shared" si="16"/>
        <v>67</v>
      </c>
      <c r="AE367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68" spans="1:31" x14ac:dyDescent="0.35">
      <c r="A368" t="s">
        <v>6</v>
      </c>
      <c r="B368" t="s">
        <v>10</v>
      </c>
      <c r="C368" t="s">
        <v>16</v>
      </c>
      <c r="D368" t="s">
        <v>19</v>
      </c>
      <c r="E368" t="s">
        <v>839</v>
      </c>
      <c r="F368" t="s">
        <v>18</v>
      </c>
      <c r="G368" t="s">
        <v>11</v>
      </c>
      <c r="H368" s="4">
        <v>7832</v>
      </c>
      <c r="I368" t="s">
        <v>24</v>
      </c>
      <c r="J368" t="s">
        <v>37</v>
      </c>
      <c r="K368" t="s">
        <v>20</v>
      </c>
      <c r="L368" t="s">
        <v>22</v>
      </c>
      <c r="M368" t="s">
        <v>23</v>
      </c>
      <c r="N368" t="s">
        <v>11</v>
      </c>
      <c r="O368" t="s">
        <v>1037</v>
      </c>
      <c r="P368">
        <v>143108</v>
      </c>
      <c r="Q368">
        <v>40753536800010</v>
      </c>
      <c r="S368" s="1">
        <v>44429.482638888891</v>
      </c>
      <c r="T368" t="s">
        <v>1038</v>
      </c>
      <c r="U368" t="s">
        <v>79</v>
      </c>
      <c r="V368" s="2" t="s">
        <v>1039</v>
      </c>
      <c r="W368" t="s">
        <v>14</v>
      </c>
      <c r="X368" t="s">
        <v>883</v>
      </c>
      <c r="Y368" t="str">
        <f t="shared" si="15"/>
        <v>Domestique</v>
      </c>
      <c r="Z368" s="5">
        <v>0.6</v>
      </c>
      <c r="AA368" s="5" t="s">
        <v>1268</v>
      </c>
      <c r="AB368" s="5" t="s">
        <v>1269</v>
      </c>
      <c r="AC368" s="5" t="s">
        <v>1270</v>
      </c>
      <c r="AD368">
        <f t="shared" si="16"/>
        <v>67</v>
      </c>
      <c r="AE368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69" spans="1:31" x14ac:dyDescent="0.35">
      <c r="A369" t="s">
        <v>6</v>
      </c>
      <c r="B369" t="s">
        <v>10</v>
      </c>
      <c r="C369" t="s">
        <v>16</v>
      </c>
      <c r="D369" t="s">
        <v>19</v>
      </c>
      <c r="E369" t="s">
        <v>839</v>
      </c>
      <c r="F369" t="s">
        <v>18</v>
      </c>
      <c r="G369" t="s">
        <v>11</v>
      </c>
      <c r="H369" s="4">
        <v>7832</v>
      </c>
      <c r="I369" t="s">
        <v>24</v>
      </c>
      <c r="J369" t="s">
        <v>37</v>
      </c>
      <c r="K369" t="s">
        <v>20</v>
      </c>
      <c r="L369" t="s">
        <v>22</v>
      </c>
      <c r="M369" t="s">
        <v>23</v>
      </c>
      <c r="N369" t="s">
        <v>11</v>
      </c>
      <c r="O369" t="s">
        <v>1040</v>
      </c>
      <c r="P369">
        <v>143107</v>
      </c>
      <c r="Q369">
        <v>32552613500026</v>
      </c>
      <c r="S369" s="1">
        <v>44429.480555555558</v>
      </c>
      <c r="T369" t="s">
        <v>1041</v>
      </c>
      <c r="U369" t="s">
        <v>12</v>
      </c>
      <c r="V369" s="2" t="s">
        <v>1042</v>
      </c>
      <c r="W369" t="s">
        <v>14</v>
      </c>
      <c r="X369" t="s">
        <v>883</v>
      </c>
      <c r="Y369" t="str">
        <f t="shared" si="15"/>
        <v>Domestique</v>
      </c>
      <c r="Z369" s="5">
        <v>0.6</v>
      </c>
      <c r="AA369" s="5" t="s">
        <v>1268</v>
      </c>
      <c r="AB369" s="5" t="s">
        <v>1269</v>
      </c>
      <c r="AC369" s="5" t="s">
        <v>1270</v>
      </c>
      <c r="AD369">
        <f t="shared" si="16"/>
        <v>67</v>
      </c>
      <c r="AE369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0" spans="1:31" x14ac:dyDescent="0.35">
      <c r="A370" t="s">
        <v>6</v>
      </c>
      <c r="B370" t="s">
        <v>10</v>
      </c>
      <c r="C370" t="s">
        <v>16</v>
      </c>
      <c r="D370" t="s">
        <v>19</v>
      </c>
      <c r="E370" t="s">
        <v>839</v>
      </c>
      <c r="F370" t="s">
        <v>18</v>
      </c>
      <c r="G370" t="s">
        <v>11</v>
      </c>
      <c r="H370" s="4">
        <v>7832</v>
      </c>
      <c r="I370" t="s">
        <v>24</v>
      </c>
      <c r="J370" t="s">
        <v>37</v>
      </c>
      <c r="K370" t="s">
        <v>20</v>
      </c>
      <c r="L370" t="s">
        <v>22</v>
      </c>
      <c r="M370" t="s">
        <v>23</v>
      </c>
      <c r="N370" t="s">
        <v>11</v>
      </c>
      <c r="O370" t="s">
        <v>1043</v>
      </c>
      <c r="P370">
        <v>143106</v>
      </c>
      <c r="Q370">
        <v>31694598900044</v>
      </c>
      <c r="S370" s="1">
        <v>44429.479166666664</v>
      </c>
      <c r="T370" t="s">
        <v>1044</v>
      </c>
      <c r="U370" t="s">
        <v>12</v>
      </c>
      <c r="V370" s="2" t="s">
        <v>1045</v>
      </c>
      <c r="W370" t="s">
        <v>14</v>
      </c>
      <c r="X370" t="s">
        <v>883</v>
      </c>
      <c r="Y370" t="str">
        <f t="shared" si="15"/>
        <v>Domestique</v>
      </c>
      <c r="Z370" s="5">
        <v>0.6</v>
      </c>
      <c r="AA370" s="5" t="s">
        <v>1268</v>
      </c>
      <c r="AB370" s="5" t="s">
        <v>1269</v>
      </c>
      <c r="AC370" s="5" t="s">
        <v>1270</v>
      </c>
      <c r="AD370">
        <f t="shared" si="16"/>
        <v>67</v>
      </c>
      <c r="AE370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1" spans="1:31" x14ac:dyDescent="0.35">
      <c r="A371" t="s">
        <v>6</v>
      </c>
      <c r="B371" t="s">
        <v>10</v>
      </c>
      <c r="C371" t="s">
        <v>16</v>
      </c>
      <c r="D371" t="s">
        <v>19</v>
      </c>
      <c r="E371" t="s">
        <v>839</v>
      </c>
      <c r="F371" t="s">
        <v>18</v>
      </c>
      <c r="G371" t="s">
        <v>11</v>
      </c>
      <c r="H371" s="4">
        <v>7832</v>
      </c>
      <c r="I371" t="s">
        <v>24</v>
      </c>
      <c r="J371" t="s">
        <v>37</v>
      </c>
      <c r="K371" t="s">
        <v>20</v>
      </c>
      <c r="L371" t="s">
        <v>22</v>
      </c>
      <c r="M371" t="s">
        <v>23</v>
      </c>
      <c r="N371" t="s">
        <v>11</v>
      </c>
      <c r="O371" t="s">
        <v>1046</v>
      </c>
      <c r="P371">
        <v>143105</v>
      </c>
      <c r="Q371">
        <v>32522171100022</v>
      </c>
      <c r="S371" s="1">
        <v>44429.477083333331</v>
      </c>
      <c r="T371" t="s">
        <v>1047</v>
      </c>
      <c r="U371" t="s">
        <v>12</v>
      </c>
      <c r="V371" s="2" t="s">
        <v>1048</v>
      </c>
      <c r="W371" t="s">
        <v>14</v>
      </c>
      <c r="X371" t="s">
        <v>883</v>
      </c>
      <c r="Y371" t="str">
        <f t="shared" si="15"/>
        <v>Domestique</v>
      </c>
      <c r="Z371" s="5">
        <v>0.6</v>
      </c>
      <c r="AA371" s="5" t="s">
        <v>1268</v>
      </c>
      <c r="AB371" s="5" t="s">
        <v>1269</v>
      </c>
      <c r="AC371" s="5" t="s">
        <v>1270</v>
      </c>
      <c r="AD371">
        <f t="shared" si="16"/>
        <v>67</v>
      </c>
      <c r="AE371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2" spans="1:31" x14ac:dyDescent="0.35">
      <c r="A372" t="s">
        <v>6</v>
      </c>
      <c r="B372" t="s">
        <v>10</v>
      </c>
      <c r="C372" t="s">
        <v>16</v>
      </c>
      <c r="D372" t="s">
        <v>19</v>
      </c>
      <c r="E372" t="s">
        <v>839</v>
      </c>
      <c r="F372" t="s">
        <v>18</v>
      </c>
      <c r="G372" t="s">
        <v>11</v>
      </c>
      <c r="H372" s="4">
        <v>7832</v>
      </c>
      <c r="I372" t="s">
        <v>24</v>
      </c>
      <c r="J372" t="s">
        <v>37</v>
      </c>
      <c r="K372" t="s">
        <v>20</v>
      </c>
      <c r="L372" t="s">
        <v>22</v>
      </c>
      <c r="M372" t="s">
        <v>23</v>
      </c>
      <c r="N372" t="s">
        <v>11</v>
      </c>
      <c r="O372" t="s">
        <v>1049</v>
      </c>
      <c r="P372">
        <v>143104</v>
      </c>
      <c r="Q372">
        <v>67562040500026</v>
      </c>
      <c r="S372" s="1">
        <v>44429.472222222219</v>
      </c>
      <c r="T372" t="s">
        <v>1050</v>
      </c>
      <c r="U372" t="s">
        <v>12</v>
      </c>
      <c r="V372" s="2" t="s">
        <v>1051</v>
      </c>
      <c r="W372" t="s">
        <v>14</v>
      </c>
      <c r="X372" t="s">
        <v>883</v>
      </c>
      <c r="Y372" t="str">
        <f t="shared" si="15"/>
        <v>Domestique</v>
      </c>
      <c r="Z372" s="5">
        <v>0.6</v>
      </c>
      <c r="AA372" s="5" t="s">
        <v>1268</v>
      </c>
      <c r="AB372" s="5" t="s">
        <v>1269</v>
      </c>
      <c r="AC372" s="5" t="s">
        <v>1270</v>
      </c>
      <c r="AD372">
        <f t="shared" si="16"/>
        <v>67</v>
      </c>
      <c r="AE372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3" spans="1:31" x14ac:dyDescent="0.35">
      <c r="A373" t="s">
        <v>6</v>
      </c>
      <c r="B373" t="s">
        <v>10</v>
      </c>
      <c r="C373" t="s">
        <v>16</v>
      </c>
      <c r="D373" t="s">
        <v>19</v>
      </c>
      <c r="E373" t="s">
        <v>839</v>
      </c>
      <c r="F373" t="s">
        <v>18</v>
      </c>
      <c r="G373" t="s">
        <v>11</v>
      </c>
      <c r="H373" s="4">
        <v>7832</v>
      </c>
      <c r="I373" t="s">
        <v>24</v>
      </c>
      <c r="J373" t="s">
        <v>37</v>
      </c>
      <c r="K373" t="s">
        <v>20</v>
      </c>
      <c r="L373" t="s">
        <v>22</v>
      </c>
      <c r="M373" t="s">
        <v>23</v>
      </c>
      <c r="N373" t="s">
        <v>11</v>
      </c>
      <c r="O373" t="s">
        <v>1052</v>
      </c>
      <c r="P373">
        <v>143103</v>
      </c>
      <c r="Q373">
        <v>30679448800032</v>
      </c>
      <c r="S373" s="1">
        <v>44429.470138888886</v>
      </c>
      <c r="T373" t="s">
        <v>1053</v>
      </c>
      <c r="U373" t="s">
        <v>12</v>
      </c>
      <c r="V373" s="2" t="s">
        <v>1054</v>
      </c>
      <c r="W373" t="s">
        <v>14</v>
      </c>
      <c r="X373" t="s">
        <v>883</v>
      </c>
      <c r="Y373" t="str">
        <f t="shared" si="15"/>
        <v>Domestique</v>
      </c>
      <c r="Z373" s="5">
        <v>0.6</v>
      </c>
      <c r="AA373" s="5" t="s">
        <v>1268</v>
      </c>
      <c r="AB373" s="5" t="s">
        <v>1269</v>
      </c>
      <c r="AC373" s="5" t="s">
        <v>1270</v>
      </c>
      <c r="AD373">
        <f t="shared" si="16"/>
        <v>67</v>
      </c>
      <c r="AE373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4" spans="1:31" x14ac:dyDescent="0.35">
      <c r="A374" t="s">
        <v>6</v>
      </c>
      <c r="B374" t="s">
        <v>10</v>
      </c>
      <c r="C374" t="s">
        <v>16</v>
      </c>
      <c r="D374" t="s">
        <v>19</v>
      </c>
      <c r="E374" t="s">
        <v>839</v>
      </c>
      <c r="F374" t="s">
        <v>18</v>
      </c>
      <c r="G374" t="s">
        <v>11</v>
      </c>
      <c r="H374" s="4">
        <v>7832</v>
      </c>
      <c r="I374" t="s">
        <v>24</v>
      </c>
      <c r="J374" t="s">
        <v>37</v>
      </c>
      <c r="K374" t="s">
        <v>20</v>
      </c>
      <c r="L374" t="s">
        <v>22</v>
      </c>
      <c r="M374" t="s">
        <v>23</v>
      </c>
      <c r="N374" t="s">
        <v>11</v>
      </c>
      <c r="O374" t="s">
        <v>1055</v>
      </c>
      <c r="P374">
        <v>143102</v>
      </c>
      <c r="Q374">
        <v>32941815600025</v>
      </c>
      <c r="S374" s="1">
        <v>44429.46875</v>
      </c>
      <c r="T374" t="s">
        <v>1056</v>
      </c>
      <c r="U374" t="s">
        <v>12</v>
      </c>
      <c r="V374" s="2" t="s">
        <v>1057</v>
      </c>
      <c r="W374" t="s">
        <v>14</v>
      </c>
      <c r="X374" t="s">
        <v>883</v>
      </c>
      <c r="Y374" t="str">
        <f t="shared" si="15"/>
        <v>Domestique</v>
      </c>
      <c r="Z374" s="5">
        <v>0.6</v>
      </c>
      <c r="AA374" s="5" t="s">
        <v>1268</v>
      </c>
      <c r="AB374" s="5" t="s">
        <v>1269</v>
      </c>
      <c r="AC374" s="5" t="s">
        <v>1270</v>
      </c>
      <c r="AD374">
        <f t="shared" si="16"/>
        <v>67</v>
      </c>
      <c r="AE374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5" spans="1:31" x14ac:dyDescent="0.35">
      <c r="A375" t="s">
        <v>6</v>
      </c>
      <c r="B375" t="s">
        <v>10</v>
      </c>
      <c r="C375" t="s">
        <v>16</v>
      </c>
      <c r="D375" t="s">
        <v>19</v>
      </c>
      <c r="E375" t="s">
        <v>839</v>
      </c>
      <c r="F375" t="s">
        <v>18</v>
      </c>
      <c r="G375" t="s">
        <v>11</v>
      </c>
      <c r="H375" s="4">
        <v>7832</v>
      </c>
      <c r="I375" t="s">
        <v>24</v>
      </c>
      <c r="J375" t="s">
        <v>37</v>
      </c>
      <c r="K375" t="s">
        <v>20</v>
      </c>
      <c r="L375" t="s">
        <v>22</v>
      </c>
      <c r="M375" t="s">
        <v>23</v>
      </c>
      <c r="N375" t="s">
        <v>11</v>
      </c>
      <c r="O375" t="s">
        <v>1058</v>
      </c>
      <c r="P375">
        <v>143101</v>
      </c>
      <c r="Q375">
        <v>71612002700033</v>
      </c>
      <c r="S375" s="1">
        <v>44429.466666666667</v>
      </c>
      <c r="T375" t="s">
        <v>1059</v>
      </c>
      <c r="U375" t="s">
        <v>12</v>
      </c>
      <c r="V375" s="2" t="s">
        <v>1060</v>
      </c>
      <c r="W375" t="s">
        <v>14</v>
      </c>
      <c r="X375" t="s">
        <v>883</v>
      </c>
      <c r="Y375" t="str">
        <f t="shared" si="15"/>
        <v>Domestique</v>
      </c>
      <c r="Z375" s="5">
        <v>0.6</v>
      </c>
      <c r="AA375" s="5" t="s">
        <v>1268</v>
      </c>
      <c r="AB375" s="5" t="s">
        <v>1269</v>
      </c>
      <c r="AC375" s="5" t="s">
        <v>1270</v>
      </c>
      <c r="AD375">
        <f t="shared" si="16"/>
        <v>67</v>
      </c>
      <c r="AE375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6" spans="1:31" x14ac:dyDescent="0.35">
      <c r="A376" t="s">
        <v>6</v>
      </c>
      <c r="B376" t="s">
        <v>10</v>
      </c>
      <c r="C376" t="s">
        <v>16</v>
      </c>
      <c r="D376" t="s">
        <v>19</v>
      </c>
      <c r="E376" t="s">
        <v>839</v>
      </c>
      <c r="F376" t="s">
        <v>18</v>
      </c>
      <c r="G376" t="s">
        <v>11</v>
      </c>
      <c r="H376" s="4">
        <v>7832</v>
      </c>
      <c r="I376" t="s">
        <v>24</v>
      </c>
      <c r="J376" t="s">
        <v>37</v>
      </c>
      <c r="K376" t="s">
        <v>20</v>
      </c>
      <c r="L376" t="s">
        <v>22</v>
      </c>
      <c r="M376" t="s">
        <v>23</v>
      </c>
      <c r="N376" t="s">
        <v>11</v>
      </c>
      <c r="O376" t="s">
        <v>1061</v>
      </c>
      <c r="P376">
        <v>143100</v>
      </c>
      <c r="Q376">
        <v>42582010700059</v>
      </c>
      <c r="S376" s="1">
        <v>44429.464583333334</v>
      </c>
      <c r="T376" t="s">
        <v>1062</v>
      </c>
      <c r="U376" t="s">
        <v>12</v>
      </c>
      <c r="V376" s="2" t="s">
        <v>1063</v>
      </c>
      <c r="W376" t="s">
        <v>14</v>
      </c>
      <c r="X376" t="s">
        <v>883</v>
      </c>
      <c r="Y376" t="str">
        <f t="shared" si="15"/>
        <v>Domestique</v>
      </c>
      <c r="Z376" s="5">
        <v>0.6</v>
      </c>
      <c r="AA376" s="5" t="s">
        <v>1268</v>
      </c>
      <c r="AB376" s="5" t="s">
        <v>1269</v>
      </c>
      <c r="AC376" s="5" t="s">
        <v>1270</v>
      </c>
      <c r="AD376">
        <f t="shared" si="16"/>
        <v>67</v>
      </c>
      <c r="AE376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77" spans="1:31" x14ac:dyDescent="0.35">
      <c r="A377" t="s">
        <v>6</v>
      </c>
      <c r="B377" t="s">
        <v>10</v>
      </c>
      <c r="C377" t="s">
        <v>16</v>
      </c>
      <c r="D377" t="s">
        <v>19</v>
      </c>
      <c r="E377" t="s">
        <v>839</v>
      </c>
      <c r="F377" t="s">
        <v>18</v>
      </c>
      <c r="G377" t="s">
        <v>11</v>
      </c>
      <c r="H377" s="4">
        <v>7399</v>
      </c>
      <c r="I377" t="s">
        <v>24</v>
      </c>
      <c r="J377" t="s">
        <v>37</v>
      </c>
      <c r="K377" t="s">
        <v>20</v>
      </c>
      <c r="L377" t="s">
        <v>22</v>
      </c>
      <c r="M377" t="s">
        <v>23</v>
      </c>
      <c r="N377" t="s">
        <v>11</v>
      </c>
      <c r="O377" t="s">
        <v>1064</v>
      </c>
      <c r="P377">
        <v>143099</v>
      </c>
      <c r="Q377">
        <v>51864813400022</v>
      </c>
      <c r="S377" s="1">
        <v>44429.462500000001</v>
      </c>
      <c r="T377" t="s">
        <v>1065</v>
      </c>
      <c r="U377" t="s">
        <v>12</v>
      </c>
      <c r="V377" s="2" t="s">
        <v>1066</v>
      </c>
      <c r="W377" t="s">
        <v>14</v>
      </c>
      <c r="X377" t="s">
        <v>883</v>
      </c>
      <c r="Y377" t="str">
        <f t="shared" si="15"/>
        <v>Domestique</v>
      </c>
      <c r="Z377" s="5">
        <v>0.85</v>
      </c>
      <c r="AA377" s="5" t="s">
        <v>1268</v>
      </c>
      <c r="AB377" s="5" t="s">
        <v>1269</v>
      </c>
      <c r="AC377" s="5" t="s">
        <v>1270</v>
      </c>
      <c r="AD377">
        <f t="shared" si="16"/>
        <v>7</v>
      </c>
      <c r="AE377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78" spans="1:31" x14ac:dyDescent="0.35">
      <c r="A378" t="s">
        <v>6</v>
      </c>
      <c r="B378" t="s">
        <v>10</v>
      </c>
      <c r="C378" t="s">
        <v>16</v>
      </c>
      <c r="D378" t="s">
        <v>19</v>
      </c>
      <c r="E378" t="s">
        <v>839</v>
      </c>
      <c r="F378" t="s">
        <v>18</v>
      </c>
      <c r="G378" t="s">
        <v>11</v>
      </c>
      <c r="H378" s="4">
        <v>7399</v>
      </c>
      <c r="I378" t="s">
        <v>24</v>
      </c>
      <c r="J378" t="s">
        <v>37</v>
      </c>
      <c r="K378" t="s">
        <v>20</v>
      </c>
      <c r="L378" t="s">
        <v>22</v>
      </c>
      <c r="M378" t="s">
        <v>23</v>
      </c>
      <c r="N378" t="s">
        <v>11</v>
      </c>
      <c r="O378" t="s">
        <v>1067</v>
      </c>
      <c r="P378">
        <v>143098</v>
      </c>
      <c r="Q378">
        <v>9578229800053</v>
      </c>
      <c r="S378" s="1">
        <v>44429.460416666669</v>
      </c>
      <c r="T378" t="s">
        <v>1068</v>
      </c>
      <c r="U378" t="s">
        <v>12</v>
      </c>
      <c r="V378" s="2" t="s">
        <v>1069</v>
      </c>
      <c r="W378" t="s">
        <v>14</v>
      </c>
      <c r="X378" t="s">
        <v>883</v>
      </c>
      <c r="Y378" t="str">
        <f t="shared" si="15"/>
        <v>Domestique</v>
      </c>
      <c r="Z378" s="5">
        <v>0.85</v>
      </c>
      <c r="AA378" s="5" t="s">
        <v>1268</v>
      </c>
      <c r="AB378" s="5" t="s">
        <v>1269</v>
      </c>
      <c r="AC378" s="5" t="s">
        <v>1270</v>
      </c>
      <c r="AD378">
        <f t="shared" si="16"/>
        <v>7</v>
      </c>
      <c r="AE378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79" spans="1:31" x14ac:dyDescent="0.35">
      <c r="A379" t="s">
        <v>6</v>
      </c>
      <c r="B379" t="s">
        <v>10</v>
      </c>
      <c r="C379" t="s">
        <v>16</v>
      </c>
      <c r="D379" t="s">
        <v>19</v>
      </c>
      <c r="E379" t="s">
        <v>839</v>
      </c>
      <c r="F379" t="s">
        <v>18</v>
      </c>
      <c r="G379" t="s">
        <v>11</v>
      </c>
      <c r="H379" s="4">
        <v>7399</v>
      </c>
      <c r="I379" t="s">
        <v>24</v>
      </c>
      <c r="J379" t="s">
        <v>37</v>
      </c>
      <c r="K379" t="s">
        <v>20</v>
      </c>
      <c r="L379" t="s">
        <v>22</v>
      </c>
      <c r="M379" t="s">
        <v>23</v>
      </c>
      <c r="N379" t="s">
        <v>11</v>
      </c>
      <c r="O379" t="s">
        <v>1070</v>
      </c>
      <c r="P379">
        <v>143097</v>
      </c>
      <c r="Q379">
        <v>41410034700015</v>
      </c>
      <c r="S379" s="1">
        <v>44429.457638888889</v>
      </c>
      <c r="T379" t="s">
        <v>1071</v>
      </c>
      <c r="U379" t="s">
        <v>12</v>
      </c>
      <c r="V379" s="2" t="s">
        <v>1072</v>
      </c>
      <c r="W379" t="s">
        <v>14</v>
      </c>
      <c r="X379" t="s">
        <v>883</v>
      </c>
      <c r="Y379" t="str">
        <f t="shared" si="15"/>
        <v>Domestique</v>
      </c>
      <c r="Z379" s="5">
        <v>0.85</v>
      </c>
      <c r="AA379" s="5" t="s">
        <v>1268</v>
      </c>
      <c r="AB379" s="5" t="s">
        <v>1269</v>
      </c>
      <c r="AC379" s="5" t="s">
        <v>1270</v>
      </c>
      <c r="AD379">
        <f t="shared" si="16"/>
        <v>7</v>
      </c>
      <c r="AE379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80" spans="1:31" x14ac:dyDescent="0.35">
      <c r="A380" t="s">
        <v>6</v>
      </c>
      <c r="B380" t="s">
        <v>10</v>
      </c>
      <c r="C380" t="s">
        <v>16</v>
      </c>
      <c r="D380" t="s">
        <v>19</v>
      </c>
      <c r="E380" t="s">
        <v>839</v>
      </c>
      <c r="F380" t="s">
        <v>18</v>
      </c>
      <c r="G380" t="s">
        <v>11</v>
      </c>
      <c r="H380" s="4">
        <v>7399</v>
      </c>
      <c r="I380" t="s">
        <v>24</v>
      </c>
      <c r="J380" t="s">
        <v>37</v>
      </c>
      <c r="K380" t="s">
        <v>20</v>
      </c>
      <c r="L380" t="s">
        <v>22</v>
      </c>
      <c r="M380" t="s">
        <v>23</v>
      </c>
      <c r="N380" t="s">
        <v>11</v>
      </c>
      <c r="O380" t="s">
        <v>1073</v>
      </c>
      <c r="P380">
        <v>143096</v>
      </c>
      <c r="Q380">
        <v>41457560500012</v>
      </c>
      <c r="S380" s="1">
        <v>44429.456250000003</v>
      </c>
      <c r="T380" t="s">
        <v>1074</v>
      </c>
      <c r="U380" t="s">
        <v>12</v>
      </c>
      <c r="V380" s="2" t="s">
        <v>1075</v>
      </c>
      <c r="W380" t="s">
        <v>14</v>
      </c>
      <c r="X380" t="s">
        <v>883</v>
      </c>
      <c r="Y380" t="str">
        <f t="shared" si="15"/>
        <v>Domestique</v>
      </c>
      <c r="Z380" s="5">
        <v>0.85</v>
      </c>
      <c r="AA380" s="5" t="s">
        <v>1268</v>
      </c>
      <c r="AB380" s="5" t="s">
        <v>1269</v>
      </c>
      <c r="AC380" s="5" t="s">
        <v>1270</v>
      </c>
      <c r="AD380">
        <f t="shared" si="16"/>
        <v>7</v>
      </c>
      <c r="AE380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81" spans="1:31" x14ac:dyDescent="0.35">
      <c r="A381" t="s">
        <v>6</v>
      </c>
      <c r="B381" t="s">
        <v>10</v>
      </c>
      <c r="C381" t="s">
        <v>16</v>
      </c>
      <c r="D381" t="s">
        <v>19</v>
      </c>
      <c r="E381" t="s">
        <v>839</v>
      </c>
      <c r="F381" t="s">
        <v>18</v>
      </c>
      <c r="G381" t="s">
        <v>11</v>
      </c>
      <c r="H381" s="4">
        <v>7832</v>
      </c>
      <c r="I381" t="s">
        <v>24</v>
      </c>
      <c r="J381" t="s">
        <v>37</v>
      </c>
      <c r="K381" t="s">
        <v>20</v>
      </c>
      <c r="L381" t="s">
        <v>22</v>
      </c>
      <c r="M381" t="s">
        <v>23</v>
      </c>
      <c r="N381" t="s">
        <v>11</v>
      </c>
      <c r="O381" t="s">
        <v>1076</v>
      </c>
      <c r="P381">
        <v>143095</v>
      </c>
      <c r="Q381">
        <v>33319066800017</v>
      </c>
      <c r="S381" s="1">
        <v>44429.45416666667</v>
      </c>
      <c r="T381" t="s">
        <v>1077</v>
      </c>
      <c r="U381" t="s">
        <v>12</v>
      </c>
      <c r="V381" s="2" t="s">
        <v>1078</v>
      </c>
      <c r="W381" t="s">
        <v>14</v>
      </c>
      <c r="X381" t="s">
        <v>883</v>
      </c>
      <c r="Y381" t="str">
        <f t="shared" si="15"/>
        <v>Domestique</v>
      </c>
      <c r="Z381" s="5">
        <v>0.6</v>
      </c>
      <c r="AA381" s="5" t="s">
        <v>1268</v>
      </c>
      <c r="AB381" s="5" t="s">
        <v>1269</v>
      </c>
      <c r="AC381" s="5" t="s">
        <v>1270</v>
      </c>
      <c r="AD381">
        <f t="shared" si="16"/>
        <v>67</v>
      </c>
      <c r="AE381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82" spans="1:31" x14ac:dyDescent="0.35">
      <c r="A382" t="s">
        <v>6</v>
      </c>
      <c r="B382" t="s">
        <v>10</v>
      </c>
      <c r="C382" t="s">
        <v>16</v>
      </c>
      <c r="D382" t="s">
        <v>19</v>
      </c>
      <c r="E382" t="s">
        <v>839</v>
      </c>
      <c r="F382" t="s">
        <v>18</v>
      </c>
      <c r="G382" t="s">
        <v>11</v>
      </c>
      <c r="H382" s="4">
        <v>7399</v>
      </c>
      <c r="I382" t="s">
        <v>24</v>
      </c>
      <c r="J382" t="s">
        <v>37</v>
      </c>
      <c r="K382" t="s">
        <v>20</v>
      </c>
      <c r="L382" t="s">
        <v>22</v>
      </c>
      <c r="M382" t="s">
        <v>23</v>
      </c>
      <c r="N382" t="s">
        <v>11</v>
      </c>
      <c r="O382" t="s">
        <v>1079</v>
      </c>
      <c r="P382">
        <v>143094</v>
      </c>
      <c r="Q382">
        <v>39201341300019</v>
      </c>
      <c r="S382" s="1">
        <v>44429.451388888891</v>
      </c>
      <c r="T382" t="s">
        <v>1080</v>
      </c>
      <c r="U382" t="s">
        <v>12</v>
      </c>
      <c r="V382" s="2" t="s">
        <v>1081</v>
      </c>
      <c r="W382" t="s">
        <v>14</v>
      </c>
      <c r="X382" t="s">
        <v>883</v>
      </c>
      <c r="Y382" t="str">
        <f t="shared" si="15"/>
        <v>Domestique</v>
      </c>
      <c r="Z382" s="5">
        <v>0.85</v>
      </c>
      <c r="AA382" s="5" t="s">
        <v>1268</v>
      </c>
      <c r="AB382" s="5" t="s">
        <v>1269</v>
      </c>
      <c r="AC382" s="5" t="s">
        <v>1270</v>
      </c>
      <c r="AD382">
        <f t="shared" si="16"/>
        <v>7</v>
      </c>
      <c r="AE382" t="str">
        <f t="shared" si="17"/>
        <v>En face-Ã -faceSociÃ©tÃ© ou assimilÃ©eBÃ©nÃ©ficiaire non PPE&gt; 12 moisComplet Ã  jourFrance [FR]7399Aucune occurence (12 mois glissants)VADCB/Visa MastercardUniquee-paiement avec 3D SecureFrance [FR]</v>
      </c>
    </row>
    <row r="383" spans="1:31" x14ac:dyDescent="0.35">
      <c r="A383" t="s">
        <v>6</v>
      </c>
      <c r="B383" t="s">
        <v>10</v>
      </c>
      <c r="C383" t="s">
        <v>16</v>
      </c>
      <c r="D383" t="s">
        <v>19</v>
      </c>
      <c r="E383" t="s">
        <v>839</v>
      </c>
      <c r="F383" t="s">
        <v>18</v>
      </c>
      <c r="G383" t="s">
        <v>11</v>
      </c>
      <c r="H383" s="4">
        <v>7832</v>
      </c>
      <c r="I383" t="s">
        <v>24</v>
      </c>
      <c r="J383" t="s">
        <v>37</v>
      </c>
      <c r="K383" t="s">
        <v>20</v>
      </c>
      <c r="L383" t="s">
        <v>22</v>
      </c>
      <c r="M383" t="s">
        <v>23</v>
      </c>
      <c r="N383" t="s">
        <v>11</v>
      </c>
      <c r="O383" t="s">
        <v>1082</v>
      </c>
      <c r="P383">
        <v>143093</v>
      </c>
      <c r="Q383">
        <v>31034873500013</v>
      </c>
      <c r="S383" s="1">
        <v>44429.45</v>
      </c>
      <c r="T383" t="s">
        <v>1083</v>
      </c>
      <c r="U383" t="s">
        <v>12</v>
      </c>
      <c r="V383" s="2" t="s">
        <v>1084</v>
      </c>
      <c r="W383" t="s">
        <v>14</v>
      </c>
      <c r="X383" t="s">
        <v>883</v>
      </c>
      <c r="Y383" t="str">
        <f t="shared" si="15"/>
        <v>Domestique</v>
      </c>
      <c r="Z383" s="5">
        <v>0.6</v>
      </c>
      <c r="AA383" s="5" t="s">
        <v>1268</v>
      </c>
      <c r="AB383" s="5" t="s">
        <v>1269</v>
      </c>
      <c r="AC383" s="5" t="s">
        <v>1270</v>
      </c>
      <c r="AD383">
        <f t="shared" si="16"/>
        <v>67</v>
      </c>
      <c r="AE383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84" spans="1:31" x14ac:dyDescent="0.35">
      <c r="A384" t="s">
        <v>6</v>
      </c>
      <c r="B384" t="s">
        <v>10</v>
      </c>
      <c r="C384" t="s">
        <v>16</v>
      </c>
      <c r="D384" t="s">
        <v>19</v>
      </c>
      <c r="E384" t="s">
        <v>839</v>
      </c>
      <c r="F384" t="s">
        <v>18</v>
      </c>
      <c r="G384" t="s">
        <v>11</v>
      </c>
      <c r="H384" s="4">
        <v>7832</v>
      </c>
      <c r="I384" t="s">
        <v>24</v>
      </c>
      <c r="J384" t="s">
        <v>37</v>
      </c>
      <c r="K384" t="s">
        <v>20</v>
      </c>
      <c r="L384" t="s">
        <v>22</v>
      </c>
      <c r="M384" t="s">
        <v>23</v>
      </c>
      <c r="N384" t="s">
        <v>11</v>
      </c>
      <c r="O384" t="s">
        <v>1085</v>
      </c>
      <c r="P384">
        <v>143092</v>
      </c>
      <c r="Q384">
        <v>47875847700036</v>
      </c>
      <c r="S384" s="1">
        <v>44429.447916666664</v>
      </c>
      <c r="T384" t="s">
        <v>1086</v>
      </c>
      <c r="U384" t="s">
        <v>12</v>
      </c>
      <c r="V384" s="2" t="s">
        <v>1087</v>
      </c>
      <c r="W384" t="s">
        <v>14</v>
      </c>
      <c r="X384" t="s">
        <v>883</v>
      </c>
      <c r="Y384" t="str">
        <f t="shared" si="15"/>
        <v>Domestique</v>
      </c>
      <c r="Z384" s="5">
        <v>0.6</v>
      </c>
      <c r="AA384" s="5" t="s">
        <v>1268</v>
      </c>
      <c r="AB384" s="5" t="s">
        <v>1269</v>
      </c>
      <c r="AC384" s="5" t="s">
        <v>1270</v>
      </c>
      <c r="AD384">
        <f t="shared" si="16"/>
        <v>67</v>
      </c>
      <c r="AE384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85" spans="1:31" x14ac:dyDescent="0.35">
      <c r="A385" t="s">
        <v>6</v>
      </c>
      <c r="B385" t="s">
        <v>10</v>
      </c>
      <c r="C385" t="s">
        <v>16</v>
      </c>
      <c r="D385" t="s">
        <v>19</v>
      </c>
      <c r="E385" t="s">
        <v>839</v>
      </c>
      <c r="F385" t="s">
        <v>18</v>
      </c>
      <c r="G385" t="s">
        <v>11</v>
      </c>
      <c r="H385" s="4">
        <v>7832</v>
      </c>
      <c r="I385" t="s">
        <v>24</v>
      </c>
      <c r="J385" t="s">
        <v>37</v>
      </c>
      <c r="K385" t="s">
        <v>20</v>
      </c>
      <c r="L385" t="s">
        <v>22</v>
      </c>
      <c r="M385" t="s">
        <v>23</v>
      </c>
      <c r="N385" t="s">
        <v>11</v>
      </c>
      <c r="O385" t="s">
        <v>1088</v>
      </c>
      <c r="P385">
        <v>143091</v>
      </c>
      <c r="Q385">
        <v>42059147100032</v>
      </c>
      <c r="S385" s="1">
        <v>44429.445833333331</v>
      </c>
      <c r="T385" t="s">
        <v>1089</v>
      </c>
      <c r="U385" t="s">
        <v>12</v>
      </c>
      <c r="V385" s="2" t="s">
        <v>1090</v>
      </c>
      <c r="W385" t="s">
        <v>14</v>
      </c>
      <c r="X385" t="s">
        <v>883</v>
      </c>
      <c r="Y385" t="str">
        <f t="shared" si="15"/>
        <v>Domestique</v>
      </c>
      <c r="Z385" s="5">
        <v>0.6</v>
      </c>
      <c r="AA385" s="5" t="s">
        <v>1268</v>
      </c>
      <c r="AB385" s="5" t="s">
        <v>1269</v>
      </c>
      <c r="AC385" s="5" t="s">
        <v>1270</v>
      </c>
      <c r="AD385">
        <f t="shared" si="16"/>
        <v>67</v>
      </c>
      <c r="AE385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86" spans="1:31" x14ac:dyDescent="0.35">
      <c r="A386" t="s">
        <v>6</v>
      </c>
      <c r="B386" t="s">
        <v>10</v>
      </c>
      <c r="C386" t="s">
        <v>16</v>
      </c>
      <c r="D386" t="s">
        <v>19</v>
      </c>
      <c r="E386" t="s">
        <v>839</v>
      </c>
      <c r="F386" t="s">
        <v>18</v>
      </c>
      <c r="G386" t="s">
        <v>11</v>
      </c>
      <c r="H386" s="4">
        <v>7832</v>
      </c>
      <c r="I386" t="s">
        <v>24</v>
      </c>
      <c r="J386" t="s">
        <v>37</v>
      </c>
      <c r="K386" t="s">
        <v>20</v>
      </c>
      <c r="L386" t="s">
        <v>22</v>
      </c>
      <c r="M386" t="s">
        <v>23</v>
      </c>
      <c r="N386" t="s">
        <v>11</v>
      </c>
      <c r="O386" t="s">
        <v>1091</v>
      </c>
      <c r="P386">
        <v>143088</v>
      </c>
      <c r="Q386">
        <v>42168091900014</v>
      </c>
      <c r="S386" s="1">
        <v>44429.039583333331</v>
      </c>
      <c r="T386" t="s">
        <v>1092</v>
      </c>
      <c r="U386" t="s">
        <v>12</v>
      </c>
      <c r="V386" s="2" t="s">
        <v>1093</v>
      </c>
      <c r="W386" t="s">
        <v>14</v>
      </c>
      <c r="X386" t="s">
        <v>883</v>
      </c>
      <c r="Y386" t="str">
        <f t="shared" si="15"/>
        <v>Domestique</v>
      </c>
      <c r="Z386" s="5">
        <v>0.6</v>
      </c>
      <c r="AA386" s="5" t="s">
        <v>1268</v>
      </c>
      <c r="AB386" s="5" t="s">
        <v>1269</v>
      </c>
      <c r="AC386" s="5" t="s">
        <v>1270</v>
      </c>
      <c r="AD386">
        <f t="shared" si="16"/>
        <v>67</v>
      </c>
      <c r="AE386" t="str">
        <f t="shared" si="17"/>
        <v>En face-Ã -faceSociÃ©tÃ© ou assimilÃ©eBÃ©nÃ©ficiaire non PPE&gt; 12 moisComplet Ã  jourFrance [FR]7832Aucune occurence (12 mois glissants)VADCB/Visa MastercardUniquee-paiement avec 3D SecureFrance [FR]</v>
      </c>
    </row>
    <row r="387" spans="1:31" x14ac:dyDescent="0.35">
      <c r="A387" t="s">
        <v>6</v>
      </c>
      <c r="B387" t="s">
        <v>10</v>
      </c>
      <c r="C387" t="s">
        <v>16</v>
      </c>
      <c r="D387" t="s">
        <v>19</v>
      </c>
      <c r="E387" t="s">
        <v>839</v>
      </c>
      <c r="F387" t="s">
        <v>18</v>
      </c>
      <c r="G387" t="s">
        <v>11</v>
      </c>
      <c r="H387" s="4">
        <v>7832</v>
      </c>
      <c r="I387" t="s">
        <v>24</v>
      </c>
      <c r="J387" t="s">
        <v>37</v>
      </c>
      <c r="K387" t="s">
        <v>20</v>
      </c>
      <c r="L387" t="s">
        <v>22</v>
      </c>
      <c r="M387" t="s">
        <v>23</v>
      </c>
      <c r="N387" t="s">
        <v>11</v>
      </c>
      <c r="O387" t="s">
        <v>1094</v>
      </c>
      <c r="P387">
        <v>143087</v>
      </c>
      <c r="Q387">
        <v>40753578000016</v>
      </c>
      <c r="S387" s="1">
        <v>44429.038194444445</v>
      </c>
      <c r="T387" t="s">
        <v>1095</v>
      </c>
      <c r="U387" t="s">
        <v>12</v>
      </c>
      <c r="V387" s="2" t="s">
        <v>1096</v>
      </c>
      <c r="W387" t="s">
        <v>14</v>
      </c>
      <c r="X387" t="s">
        <v>883</v>
      </c>
      <c r="Y387" t="str">
        <f t="shared" ref="Y387:Y437" si="18">+IF(G387=N387,"Domestique","Autre")</f>
        <v>Domestique</v>
      </c>
      <c r="Z387" s="5">
        <v>0.6</v>
      </c>
      <c r="AA387" s="5" t="s">
        <v>1268</v>
      </c>
      <c r="AB387" s="5" t="s">
        <v>1269</v>
      </c>
      <c r="AC387" s="5" t="s">
        <v>1270</v>
      </c>
      <c r="AD387">
        <f t="shared" ref="AD387:AD437" si="19">COUNTIFS($AE$2:$AE$437,AE387)</f>
        <v>67</v>
      </c>
      <c r="AE387" t="str">
        <f t="shared" ref="AE387:AE437" si="20">+B387&amp;C387&amp;D387&amp;E387&amp;F387&amp;G387&amp;H387&amp;I387&amp;J387&amp;K387&amp;L387&amp;M387&amp;N387</f>
        <v>En face-Ã -faceSociÃ©tÃ© ou assimilÃ©eBÃ©nÃ©ficiaire non PPE&gt; 12 moisComplet Ã  jourFrance [FR]7832Aucune occurence (12 mois glissants)VADCB/Visa MastercardUniquee-paiement avec 3D SecureFrance [FR]</v>
      </c>
    </row>
    <row r="388" spans="1:31" x14ac:dyDescent="0.35">
      <c r="A388" t="s">
        <v>6</v>
      </c>
      <c r="B388" t="s">
        <v>10</v>
      </c>
      <c r="C388" t="s">
        <v>16</v>
      </c>
      <c r="D388" t="s">
        <v>19</v>
      </c>
      <c r="E388" t="s">
        <v>839</v>
      </c>
      <c r="F388" t="s">
        <v>18</v>
      </c>
      <c r="G388" t="s">
        <v>11</v>
      </c>
      <c r="H388" s="4">
        <v>7832</v>
      </c>
      <c r="I388" t="s">
        <v>24</v>
      </c>
      <c r="J388" t="s">
        <v>37</v>
      </c>
      <c r="K388" t="s">
        <v>20</v>
      </c>
      <c r="L388" t="s">
        <v>22</v>
      </c>
      <c r="M388" t="s">
        <v>23</v>
      </c>
      <c r="N388" t="s">
        <v>11</v>
      </c>
      <c r="O388" t="s">
        <v>1097</v>
      </c>
      <c r="P388">
        <v>143086</v>
      </c>
      <c r="Q388">
        <v>42168108100012</v>
      </c>
      <c r="S388" s="1">
        <v>44429.036111111112</v>
      </c>
      <c r="T388" t="s">
        <v>1098</v>
      </c>
      <c r="U388" t="s">
        <v>12</v>
      </c>
      <c r="V388" s="2" t="s">
        <v>1099</v>
      </c>
      <c r="W388" t="s">
        <v>14</v>
      </c>
      <c r="X388" t="s">
        <v>883</v>
      </c>
      <c r="Y388" t="str">
        <f t="shared" si="18"/>
        <v>Domestique</v>
      </c>
      <c r="Z388" s="5">
        <v>0.6</v>
      </c>
      <c r="AA388" s="5" t="s">
        <v>1268</v>
      </c>
      <c r="AB388" s="5" t="s">
        <v>1269</v>
      </c>
      <c r="AC388" s="5" t="s">
        <v>1270</v>
      </c>
      <c r="AD388">
        <f t="shared" si="19"/>
        <v>67</v>
      </c>
      <c r="AE388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89" spans="1:31" x14ac:dyDescent="0.35">
      <c r="A389" t="s">
        <v>6</v>
      </c>
      <c r="B389" t="s">
        <v>10</v>
      </c>
      <c r="C389" t="s">
        <v>16</v>
      </c>
      <c r="D389" t="s">
        <v>19</v>
      </c>
      <c r="E389" t="s">
        <v>839</v>
      </c>
      <c r="F389" t="s">
        <v>18</v>
      </c>
      <c r="G389" t="s">
        <v>11</v>
      </c>
      <c r="H389" s="4">
        <v>7832</v>
      </c>
      <c r="I389" t="s">
        <v>24</v>
      </c>
      <c r="J389" t="s">
        <v>37</v>
      </c>
      <c r="K389" t="s">
        <v>20</v>
      </c>
      <c r="L389" t="s">
        <v>22</v>
      </c>
      <c r="M389" t="s">
        <v>23</v>
      </c>
      <c r="N389" t="s">
        <v>11</v>
      </c>
      <c r="O389" t="s">
        <v>1100</v>
      </c>
      <c r="P389">
        <v>143085</v>
      </c>
      <c r="Q389">
        <v>42453395800031</v>
      </c>
      <c r="S389" s="1">
        <v>44429.03402777778</v>
      </c>
      <c r="T389" t="s">
        <v>1101</v>
      </c>
      <c r="U389" t="s">
        <v>79</v>
      </c>
      <c r="V389" s="2" t="s">
        <v>1102</v>
      </c>
      <c r="W389" t="s">
        <v>14</v>
      </c>
      <c r="X389" t="s">
        <v>883</v>
      </c>
      <c r="Y389" t="str">
        <f t="shared" si="18"/>
        <v>Domestique</v>
      </c>
      <c r="Z389" s="5">
        <v>0.6</v>
      </c>
      <c r="AA389" s="5" t="s">
        <v>1268</v>
      </c>
      <c r="AB389" s="5" t="s">
        <v>1269</v>
      </c>
      <c r="AC389" s="5" t="s">
        <v>1270</v>
      </c>
      <c r="AD389">
        <f t="shared" si="19"/>
        <v>67</v>
      </c>
      <c r="AE389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0" spans="1:31" x14ac:dyDescent="0.35">
      <c r="A390" t="s">
        <v>6</v>
      </c>
      <c r="B390" t="s">
        <v>10</v>
      </c>
      <c r="C390" t="s">
        <v>16</v>
      </c>
      <c r="D390" t="s">
        <v>19</v>
      </c>
      <c r="E390" t="s">
        <v>839</v>
      </c>
      <c r="F390" t="s">
        <v>18</v>
      </c>
      <c r="G390" t="s">
        <v>11</v>
      </c>
      <c r="H390" s="4">
        <v>7832</v>
      </c>
      <c r="I390" t="s">
        <v>24</v>
      </c>
      <c r="J390" t="s">
        <v>37</v>
      </c>
      <c r="K390" t="s">
        <v>20</v>
      </c>
      <c r="L390" t="s">
        <v>22</v>
      </c>
      <c r="M390" t="s">
        <v>23</v>
      </c>
      <c r="N390" t="s">
        <v>11</v>
      </c>
      <c r="O390" t="s">
        <v>1103</v>
      </c>
      <c r="P390">
        <v>143084</v>
      </c>
      <c r="Q390">
        <v>40191311600018</v>
      </c>
      <c r="S390" s="1">
        <v>44429.032638888886</v>
      </c>
      <c r="T390" t="s">
        <v>1104</v>
      </c>
      <c r="U390" t="s">
        <v>12</v>
      </c>
      <c r="V390" s="2" t="s">
        <v>1105</v>
      </c>
      <c r="W390" t="s">
        <v>14</v>
      </c>
      <c r="X390" t="s">
        <v>883</v>
      </c>
      <c r="Y390" t="str">
        <f t="shared" si="18"/>
        <v>Domestique</v>
      </c>
      <c r="Z390" s="5">
        <v>0.6</v>
      </c>
      <c r="AA390" s="5" t="s">
        <v>1268</v>
      </c>
      <c r="AB390" s="5" t="s">
        <v>1269</v>
      </c>
      <c r="AC390" s="5" t="s">
        <v>1270</v>
      </c>
      <c r="AD390">
        <f t="shared" si="19"/>
        <v>67</v>
      </c>
      <c r="AE390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1" spans="1:31" x14ac:dyDescent="0.35">
      <c r="A391" t="s">
        <v>6</v>
      </c>
      <c r="B391" t="s">
        <v>10</v>
      </c>
      <c r="C391" t="s">
        <v>16</v>
      </c>
      <c r="D391" t="s">
        <v>19</v>
      </c>
      <c r="E391" t="s">
        <v>839</v>
      </c>
      <c r="F391" t="s">
        <v>18</v>
      </c>
      <c r="G391" t="s">
        <v>11</v>
      </c>
      <c r="H391" s="4">
        <v>7832</v>
      </c>
      <c r="I391" t="s">
        <v>24</v>
      </c>
      <c r="J391" t="s">
        <v>37</v>
      </c>
      <c r="K391" t="s">
        <v>20</v>
      </c>
      <c r="L391" t="s">
        <v>22</v>
      </c>
      <c r="M391" t="s">
        <v>23</v>
      </c>
      <c r="N391" t="s">
        <v>11</v>
      </c>
      <c r="O391" t="s">
        <v>1106</v>
      </c>
      <c r="P391">
        <v>143083</v>
      </c>
      <c r="Q391">
        <v>79970715300018</v>
      </c>
      <c r="S391" s="1">
        <v>44429.029861111114</v>
      </c>
      <c r="T391" t="s">
        <v>1107</v>
      </c>
      <c r="U391" t="s">
        <v>12</v>
      </c>
      <c r="V391" s="2" t="s">
        <v>1108</v>
      </c>
      <c r="W391" t="s">
        <v>14</v>
      </c>
      <c r="X391" t="s">
        <v>883</v>
      </c>
      <c r="Y391" t="str">
        <f t="shared" si="18"/>
        <v>Domestique</v>
      </c>
      <c r="Z391" s="5">
        <v>0.6</v>
      </c>
      <c r="AA391" s="5" t="s">
        <v>1268</v>
      </c>
      <c r="AB391" s="5" t="s">
        <v>1269</v>
      </c>
      <c r="AC391" s="5" t="s">
        <v>1270</v>
      </c>
      <c r="AD391">
        <f t="shared" si="19"/>
        <v>67</v>
      </c>
      <c r="AE391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2" spans="1:31" x14ac:dyDescent="0.35">
      <c r="A392" t="s">
        <v>6</v>
      </c>
      <c r="B392" t="s">
        <v>10</v>
      </c>
      <c r="C392" t="s">
        <v>16</v>
      </c>
      <c r="D392" t="s">
        <v>19</v>
      </c>
      <c r="E392" t="s">
        <v>839</v>
      </c>
      <c r="F392" t="s">
        <v>18</v>
      </c>
      <c r="G392" t="s">
        <v>11</v>
      </c>
      <c r="H392" s="4">
        <v>7832</v>
      </c>
      <c r="I392" t="s">
        <v>24</v>
      </c>
      <c r="J392" t="s">
        <v>37</v>
      </c>
      <c r="K392" t="s">
        <v>20</v>
      </c>
      <c r="L392" t="s">
        <v>22</v>
      </c>
      <c r="M392" t="s">
        <v>23</v>
      </c>
      <c r="N392" t="s">
        <v>11</v>
      </c>
      <c r="O392" t="s">
        <v>1109</v>
      </c>
      <c r="P392">
        <v>143082</v>
      </c>
      <c r="Q392">
        <v>56292002500086</v>
      </c>
      <c r="S392" s="1">
        <v>44429.02847222222</v>
      </c>
      <c r="T392" t="s">
        <v>1110</v>
      </c>
      <c r="U392" t="s">
        <v>12</v>
      </c>
      <c r="V392" s="2" t="s">
        <v>1111</v>
      </c>
      <c r="W392" t="s">
        <v>14</v>
      </c>
      <c r="X392" t="s">
        <v>883</v>
      </c>
      <c r="Y392" t="str">
        <f t="shared" si="18"/>
        <v>Domestique</v>
      </c>
      <c r="Z392" s="5">
        <v>0.6</v>
      </c>
      <c r="AA392" s="5" t="s">
        <v>1268</v>
      </c>
      <c r="AB392" s="5" t="s">
        <v>1269</v>
      </c>
      <c r="AC392" s="5" t="s">
        <v>1270</v>
      </c>
      <c r="AD392">
        <f t="shared" si="19"/>
        <v>67</v>
      </c>
      <c r="AE392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3" spans="1:31" x14ac:dyDescent="0.35">
      <c r="A393" t="s">
        <v>6</v>
      </c>
      <c r="B393" t="s">
        <v>10</v>
      </c>
      <c r="C393" t="s">
        <v>16</v>
      </c>
      <c r="D393" t="s">
        <v>19</v>
      </c>
      <c r="E393" t="s">
        <v>839</v>
      </c>
      <c r="F393" t="s">
        <v>18</v>
      </c>
      <c r="G393" t="s">
        <v>11</v>
      </c>
      <c r="H393" s="4">
        <v>7832</v>
      </c>
      <c r="I393" t="s">
        <v>24</v>
      </c>
      <c r="J393" t="s">
        <v>37</v>
      </c>
      <c r="K393" t="s">
        <v>20</v>
      </c>
      <c r="L393" t="s">
        <v>22</v>
      </c>
      <c r="M393" t="s">
        <v>23</v>
      </c>
      <c r="N393" t="s">
        <v>11</v>
      </c>
      <c r="O393" t="s">
        <v>1112</v>
      </c>
      <c r="P393">
        <v>143081</v>
      </c>
      <c r="Q393">
        <v>32942503700028</v>
      </c>
      <c r="S393" s="1">
        <v>44429.026388888888</v>
      </c>
      <c r="T393" t="s">
        <v>1113</v>
      </c>
      <c r="U393" t="s">
        <v>12</v>
      </c>
      <c r="V393" s="2" t="s">
        <v>1114</v>
      </c>
      <c r="W393" t="s">
        <v>14</v>
      </c>
      <c r="X393" t="s">
        <v>883</v>
      </c>
      <c r="Y393" t="str">
        <f t="shared" si="18"/>
        <v>Domestique</v>
      </c>
      <c r="Z393" s="5">
        <v>0.6</v>
      </c>
      <c r="AA393" s="5" t="s">
        <v>1268</v>
      </c>
      <c r="AB393" s="5" t="s">
        <v>1269</v>
      </c>
      <c r="AC393" s="5" t="s">
        <v>1270</v>
      </c>
      <c r="AD393">
        <f t="shared" si="19"/>
        <v>67</v>
      </c>
      <c r="AE393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4" spans="1:31" x14ac:dyDescent="0.35">
      <c r="A394" t="s">
        <v>6</v>
      </c>
      <c r="B394" t="s">
        <v>10</v>
      </c>
      <c r="C394" t="s">
        <v>16</v>
      </c>
      <c r="D394" t="s">
        <v>19</v>
      </c>
      <c r="E394" t="s">
        <v>839</v>
      </c>
      <c r="F394" t="s">
        <v>18</v>
      </c>
      <c r="G394" t="s">
        <v>11</v>
      </c>
      <c r="H394" s="4">
        <v>7832</v>
      </c>
      <c r="I394" t="s">
        <v>24</v>
      </c>
      <c r="J394" t="s">
        <v>37</v>
      </c>
      <c r="K394" t="s">
        <v>20</v>
      </c>
      <c r="L394" t="s">
        <v>22</v>
      </c>
      <c r="M394" t="s">
        <v>23</v>
      </c>
      <c r="N394" t="s">
        <v>11</v>
      </c>
      <c r="O394" t="s">
        <v>1115</v>
      </c>
      <c r="P394">
        <v>143080</v>
      </c>
      <c r="Q394">
        <v>42688016700082</v>
      </c>
      <c r="S394" s="1">
        <v>44429.024305555555</v>
      </c>
      <c r="T394" t="s">
        <v>1116</v>
      </c>
      <c r="U394" t="s">
        <v>12</v>
      </c>
      <c r="V394" s="2" t="s">
        <v>1117</v>
      </c>
      <c r="W394" t="s">
        <v>14</v>
      </c>
      <c r="X394" t="s">
        <v>883</v>
      </c>
      <c r="Y394" t="str">
        <f t="shared" si="18"/>
        <v>Domestique</v>
      </c>
      <c r="Z394" s="5">
        <v>0.6</v>
      </c>
      <c r="AA394" s="5" t="s">
        <v>1268</v>
      </c>
      <c r="AB394" s="5" t="s">
        <v>1269</v>
      </c>
      <c r="AC394" s="5" t="s">
        <v>1270</v>
      </c>
      <c r="AD394">
        <f t="shared" si="19"/>
        <v>67</v>
      </c>
      <c r="AE394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5" spans="1:31" x14ac:dyDescent="0.35">
      <c r="A395" t="s">
        <v>6</v>
      </c>
      <c r="B395" t="s">
        <v>10</v>
      </c>
      <c r="C395" t="s">
        <v>16</v>
      </c>
      <c r="D395" t="s">
        <v>19</v>
      </c>
      <c r="E395" t="s">
        <v>839</v>
      </c>
      <c r="F395" t="s">
        <v>18</v>
      </c>
      <c r="G395" t="s">
        <v>11</v>
      </c>
      <c r="H395" s="4">
        <v>7832</v>
      </c>
      <c r="I395" t="s">
        <v>24</v>
      </c>
      <c r="J395" t="s">
        <v>37</v>
      </c>
      <c r="K395" t="s">
        <v>20</v>
      </c>
      <c r="L395" t="s">
        <v>22</v>
      </c>
      <c r="M395" t="s">
        <v>23</v>
      </c>
      <c r="N395" t="s">
        <v>11</v>
      </c>
      <c r="O395" t="s">
        <v>1118</v>
      </c>
      <c r="P395">
        <v>143079</v>
      </c>
      <c r="Q395">
        <v>85720190900036</v>
      </c>
      <c r="S395" s="1">
        <v>44429.022222222222</v>
      </c>
      <c r="T395" t="s">
        <v>1119</v>
      </c>
      <c r="U395" t="s">
        <v>12</v>
      </c>
      <c r="V395" s="2" t="s">
        <v>1120</v>
      </c>
      <c r="W395" t="s">
        <v>14</v>
      </c>
      <c r="X395" t="s">
        <v>883</v>
      </c>
      <c r="Y395" t="str">
        <f t="shared" si="18"/>
        <v>Domestique</v>
      </c>
      <c r="Z395" s="5">
        <v>0.6</v>
      </c>
      <c r="AA395" s="5" t="s">
        <v>1268</v>
      </c>
      <c r="AB395" s="5" t="s">
        <v>1269</v>
      </c>
      <c r="AC395" s="5" t="s">
        <v>1270</v>
      </c>
      <c r="AD395">
        <f t="shared" si="19"/>
        <v>67</v>
      </c>
      <c r="AE395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6" spans="1:31" x14ac:dyDescent="0.35">
      <c r="A396" t="s">
        <v>6</v>
      </c>
      <c r="B396" t="s">
        <v>10</v>
      </c>
      <c r="C396" t="s">
        <v>16</v>
      </c>
      <c r="D396" t="s">
        <v>19</v>
      </c>
      <c r="E396" t="s">
        <v>839</v>
      </c>
      <c r="F396" t="s">
        <v>18</v>
      </c>
      <c r="G396" t="s">
        <v>11</v>
      </c>
      <c r="H396" s="4">
        <v>7832</v>
      </c>
      <c r="I396" t="s">
        <v>24</v>
      </c>
      <c r="J396" t="s">
        <v>37</v>
      </c>
      <c r="K396" t="s">
        <v>20</v>
      </c>
      <c r="L396" t="s">
        <v>22</v>
      </c>
      <c r="M396" t="s">
        <v>23</v>
      </c>
      <c r="N396" t="s">
        <v>11</v>
      </c>
      <c r="O396" t="s">
        <v>1121</v>
      </c>
      <c r="P396">
        <v>143078</v>
      </c>
      <c r="Q396">
        <v>41457542300010</v>
      </c>
      <c r="S396" s="1">
        <v>44429.020138888889</v>
      </c>
      <c r="T396" t="s">
        <v>1122</v>
      </c>
      <c r="U396" t="s">
        <v>12</v>
      </c>
      <c r="V396" s="2" t="s">
        <v>1123</v>
      </c>
      <c r="W396" t="s">
        <v>14</v>
      </c>
      <c r="X396" t="s">
        <v>883</v>
      </c>
      <c r="Y396" t="str">
        <f t="shared" si="18"/>
        <v>Domestique</v>
      </c>
      <c r="Z396" s="5">
        <v>0.6</v>
      </c>
      <c r="AA396" s="5" t="s">
        <v>1268</v>
      </c>
      <c r="AB396" s="5" t="s">
        <v>1269</v>
      </c>
      <c r="AC396" s="5" t="s">
        <v>1270</v>
      </c>
      <c r="AD396">
        <f t="shared" si="19"/>
        <v>67</v>
      </c>
      <c r="AE396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7" spans="1:31" x14ac:dyDescent="0.35">
      <c r="A397" t="s">
        <v>6</v>
      </c>
      <c r="B397" t="s">
        <v>10</v>
      </c>
      <c r="C397" t="s">
        <v>16</v>
      </c>
      <c r="D397" t="s">
        <v>19</v>
      </c>
      <c r="E397" t="s">
        <v>839</v>
      </c>
      <c r="F397" t="s">
        <v>18</v>
      </c>
      <c r="G397" t="s">
        <v>11</v>
      </c>
      <c r="H397" s="4">
        <v>7832</v>
      </c>
      <c r="I397" t="s">
        <v>24</v>
      </c>
      <c r="J397" t="s">
        <v>37</v>
      </c>
      <c r="K397" t="s">
        <v>20</v>
      </c>
      <c r="L397" t="s">
        <v>22</v>
      </c>
      <c r="M397" t="s">
        <v>23</v>
      </c>
      <c r="N397" t="s">
        <v>11</v>
      </c>
      <c r="O397" t="s">
        <v>1124</v>
      </c>
      <c r="P397">
        <v>143077</v>
      </c>
      <c r="Q397">
        <v>81839787900011</v>
      </c>
      <c r="S397" s="1">
        <v>44429.017361111109</v>
      </c>
      <c r="T397" t="s">
        <v>1125</v>
      </c>
      <c r="U397" t="s">
        <v>12</v>
      </c>
      <c r="V397" s="2" t="s">
        <v>1126</v>
      </c>
      <c r="W397" t="s">
        <v>14</v>
      </c>
      <c r="X397" t="s">
        <v>883</v>
      </c>
      <c r="Y397" t="str">
        <f t="shared" si="18"/>
        <v>Domestique</v>
      </c>
      <c r="Z397" s="5">
        <v>0.6</v>
      </c>
      <c r="AA397" s="5" t="s">
        <v>1268</v>
      </c>
      <c r="AB397" s="5" t="s">
        <v>1269</v>
      </c>
      <c r="AC397" s="5" t="s">
        <v>1270</v>
      </c>
      <c r="AD397">
        <f t="shared" si="19"/>
        <v>67</v>
      </c>
      <c r="AE397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8" spans="1:31" x14ac:dyDescent="0.35">
      <c r="A398" t="s">
        <v>6</v>
      </c>
      <c r="B398" t="s">
        <v>10</v>
      </c>
      <c r="C398" t="s">
        <v>16</v>
      </c>
      <c r="D398" t="s">
        <v>19</v>
      </c>
      <c r="E398" t="s">
        <v>839</v>
      </c>
      <c r="F398" t="s">
        <v>18</v>
      </c>
      <c r="G398" t="s">
        <v>11</v>
      </c>
      <c r="H398" s="4">
        <v>7832</v>
      </c>
      <c r="I398" t="s">
        <v>24</v>
      </c>
      <c r="J398" t="s">
        <v>37</v>
      </c>
      <c r="K398" t="s">
        <v>20</v>
      </c>
      <c r="L398" t="s">
        <v>22</v>
      </c>
      <c r="M398" t="s">
        <v>23</v>
      </c>
      <c r="N398" t="s">
        <v>11</v>
      </c>
      <c r="O398" t="s">
        <v>1127</v>
      </c>
      <c r="P398">
        <v>143076</v>
      </c>
      <c r="Q398">
        <v>31778174800015</v>
      </c>
      <c r="S398" s="1">
        <v>44429.01458333333</v>
      </c>
      <c r="T398" t="s">
        <v>1128</v>
      </c>
      <c r="U398" t="s">
        <v>12</v>
      </c>
      <c r="V398" s="2" t="s">
        <v>1129</v>
      </c>
      <c r="W398" t="s">
        <v>14</v>
      </c>
      <c r="X398" t="s">
        <v>883</v>
      </c>
      <c r="Y398" t="str">
        <f t="shared" si="18"/>
        <v>Domestique</v>
      </c>
      <c r="Z398" s="5">
        <v>0.6</v>
      </c>
      <c r="AA398" s="5" t="s">
        <v>1268</v>
      </c>
      <c r="AB398" s="5" t="s">
        <v>1269</v>
      </c>
      <c r="AC398" s="5" t="s">
        <v>1270</v>
      </c>
      <c r="AD398">
        <f t="shared" si="19"/>
        <v>67</v>
      </c>
      <c r="AE398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399" spans="1:31" x14ac:dyDescent="0.35">
      <c r="A399" t="s">
        <v>6</v>
      </c>
      <c r="B399" t="s">
        <v>10</v>
      </c>
      <c r="C399" t="s">
        <v>16</v>
      </c>
      <c r="D399" t="s">
        <v>19</v>
      </c>
      <c r="E399" t="s">
        <v>839</v>
      </c>
      <c r="F399" t="s">
        <v>18</v>
      </c>
      <c r="G399" t="s">
        <v>11</v>
      </c>
      <c r="H399" s="4">
        <v>7832</v>
      </c>
      <c r="I399" t="s">
        <v>24</v>
      </c>
      <c r="J399" t="s">
        <v>37</v>
      </c>
      <c r="K399" t="s">
        <v>20</v>
      </c>
      <c r="L399" t="s">
        <v>22</v>
      </c>
      <c r="M399" t="s">
        <v>23</v>
      </c>
      <c r="N399" t="s">
        <v>11</v>
      </c>
      <c r="O399" t="s">
        <v>1130</v>
      </c>
      <c r="P399">
        <v>143075</v>
      </c>
      <c r="Q399">
        <v>30110260400057</v>
      </c>
      <c r="S399" s="1">
        <v>44429.012499999997</v>
      </c>
      <c r="T399" t="s">
        <v>1131</v>
      </c>
      <c r="U399" t="s">
        <v>12</v>
      </c>
      <c r="V399" s="2" t="s">
        <v>1132</v>
      </c>
      <c r="W399" t="s">
        <v>14</v>
      </c>
      <c r="X399" t="s">
        <v>883</v>
      </c>
      <c r="Y399" t="str">
        <f t="shared" si="18"/>
        <v>Domestique</v>
      </c>
      <c r="Z399" s="5">
        <v>0.6</v>
      </c>
      <c r="AA399" s="5" t="s">
        <v>1268</v>
      </c>
      <c r="AB399" s="5" t="s">
        <v>1269</v>
      </c>
      <c r="AC399" s="5" t="s">
        <v>1270</v>
      </c>
      <c r="AD399">
        <f t="shared" si="19"/>
        <v>67</v>
      </c>
      <c r="AE399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0" spans="1:31" x14ac:dyDescent="0.35">
      <c r="A400" t="s">
        <v>6</v>
      </c>
      <c r="B400" t="s">
        <v>10</v>
      </c>
      <c r="C400" t="s">
        <v>16</v>
      </c>
      <c r="D400" t="s">
        <v>19</v>
      </c>
      <c r="E400" t="s">
        <v>839</v>
      </c>
      <c r="F400" t="s">
        <v>18</v>
      </c>
      <c r="G400" t="s">
        <v>11</v>
      </c>
      <c r="H400" s="4">
        <v>7832</v>
      </c>
      <c r="I400" t="s">
        <v>24</v>
      </c>
      <c r="J400" t="s">
        <v>37</v>
      </c>
      <c r="K400" t="s">
        <v>20</v>
      </c>
      <c r="L400" t="s">
        <v>22</v>
      </c>
      <c r="M400" t="s">
        <v>23</v>
      </c>
      <c r="N400" t="s">
        <v>11</v>
      </c>
      <c r="O400" t="s">
        <v>1133</v>
      </c>
      <c r="P400">
        <v>143074</v>
      </c>
      <c r="Q400">
        <v>41964275600037</v>
      </c>
      <c r="S400" s="1">
        <v>44429.011111111111</v>
      </c>
      <c r="T400" t="s">
        <v>1134</v>
      </c>
      <c r="U400" t="s">
        <v>12</v>
      </c>
      <c r="V400" s="2" t="s">
        <v>1135</v>
      </c>
      <c r="W400" t="s">
        <v>14</v>
      </c>
      <c r="X400" t="s">
        <v>883</v>
      </c>
      <c r="Y400" t="str">
        <f t="shared" si="18"/>
        <v>Domestique</v>
      </c>
      <c r="Z400" s="5">
        <v>0.6</v>
      </c>
      <c r="AA400" s="5" t="s">
        <v>1268</v>
      </c>
      <c r="AB400" s="5" t="s">
        <v>1269</v>
      </c>
      <c r="AC400" s="5" t="s">
        <v>1270</v>
      </c>
      <c r="AD400">
        <f t="shared" si="19"/>
        <v>67</v>
      </c>
      <c r="AE400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1" spans="1:31" x14ac:dyDescent="0.35">
      <c r="A401" t="s">
        <v>6</v>
      </c>
      <c r="B401" t="s">
        <v>10</v>
      </c>
      <c r="C401" t="s">
        <v>16</v>
      </c>
      <c r="D401" t="s">
        <v>19</v>
      </c>
      <c r="E401" t="s">
        <v>839</v>
      </c>
      <c r="F401" t="s">
        <v>18</v>
      </c>
      <c r="G401" t="s">
        <v>11</v>
      </c>
      <c r="H401" s="4">
        <v>7832</v>
      </c>
      <c r="I401" t="s">
        <v>24</v>
      </c>
      <c r="J401" t="s">
        <v>37</v>
      </c>
      <c r="K401" t="s">
        <v>20</v>
      </c>
      <c r="L401" t="s">
        <v>22</v>
      </c>
      <c r="M401" t="s">
        <v>23</v>
      </c>
      <c r="N401" t="s">
        <v>11</v>
      </c>
      <c r="O401" t="s">
        <v>1136</v>
      </c>
      <c r="P401">
        <v>143073</v>
      </c>
      <c r="Q401">
        <v>32614235300019</v>
      </c>
      <c r="S401" s="1">
        <v>44429.008333333331</v>
      </c>
      <c r="T401" t="s">
        <v>1137</v>
      </c>
      <c r="U401" t="s">
        <v>12</v>
      </c>
      <c r="V401" s="2" t="s">
        <v>1138</v>
      </c>
      <c r="W401" t="s">
        <v>14</v>
      </c>
      <c r="X401" t="s">
        <v>883</v>
      </c>
      <c r="Y401" t="str">
        <f t="shared" si="18"/>
        <v>Domestique</v>
      </c>
      <c r="Z401" s="5">
        <v>0.6</v>
      </c>
      <c r="AA401" s="5" t="s">
        <v>1268</v>
      </c>
      <c r="AB401" s="5" t="s">
        <v>1269</v>
      </c>
      <c r="AC401" s="5" t="s">
        <v>1270</v>
      </c>
      <c r="AD401">
        <f t="shared" si="19"/>
        <v>67</v>
      </c>
      <c r="AE401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2" spans="1:31" x14ac:dyDescent="0.35">
      <c r="A402" t="s">
        <v>6</v>
      </c>
      <c r="B402" t="s">
        <v>10</v>
      </c>
      <c r="C402" t="s">
        <v>16</v>
      </c>
      <c r="D402" t="s">
        <v>19</v>
      </c>
      <c r="E402" t="s">
        <v>839</v>
      </c>
      <c r="F402" t="s">
        <v>18</v>
      </c>
      <c r="G402" t="s">
        <v>11</v>
      </c>
      <c r="H402" s="4">
        <v>7832</v>
      </c>
      <c r="I402" t="s">
        <v>24</v>
      </c>
      <c r="J402" t="s">
        <v>37</v>
      </c>
      <c r="K402" t="s">
        <v>20</v>
      </c>
      <c r="L402" t="s">
        <v>22</v>
      </c>
      <c r="M402" t="s">
        <v>23</v>
      </c>
      <c r="N402" t="s">
        <v>11</v>
      </c>
      <c r="O402" t="s">
        <v>1139</v>
      </c>
      <c r="P402">
        <v>143072</v>
      </c>
      <c r="Q402">
        <v>31633119800010</v>
      </c>
      <c r="S402" s="1">
        <v>44429.006249999999</v>
      </c>
      <c r="T402" t="s">
        <v>1140</v>
      </c>
      <c r="U402" t="s">
        <v>12</v>
      </c>
      <c r="V402" s="2" t="s">
        <v>1141</v>
      </c>
      <c r="W402" t="s">
        <v>14</v>
      </c>
      <c r="X402" t="s">
        <v>883</v>
      </c>
      <c r="Y402" t="str">
        <f t="shared" si="18"/>
        <v>Domestique</v>
      </c>
      <c r="Z402" s="5">
        <v>0.6</v>
      </c>
      <c r="AA402" s="5" t="s">
        <v>1268</v>
      </c>
      <c r="AB402" s="5" t="s">
        <v>1269</v>
      </c>
      <c r="AC402" s="5" t="s">
        <v>1270</v>
      </c>
      <c r="AD402">
        <f t="shared" si="19"/>
        <v>67</v>
      </c>
      <c r="AE402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3" spans="1:31" x14ac:dyDescent="0.35">
      <c r="A403" t="s">
        <v>6</v>
      </c>
      <c r="B403" t="s">
        <v>10</v>
      </c>
      <c r="C403" t="s">
        <v>16</v>
      </c>
      <c r="D403" t="s">
        <v>19</v>
      </c>
      <c r="E403" t="s">
        <v>839</v>
      </c>
      <c r="F403" t="s">
        <v>18</v>
      </c>
      <c r="G403" t="s">
        <v>11</v>
      </c>
      <c r="H403" s="4">
        <v>7832</v>
      </c>
      <c r="I403" t="s">
        <v>24</v>
      </c>
      <c r="J403" t="s">
        <v>37</v>
      </c>
      <c r="K403" t="s">
        <v>20</v>
      </c>
      <c r="L403" t="s">
        <v>22</v>
      </c>
      <c r="M403" t="s">
        <v>23</v>
      </c>
      <c r="N403" t="s">
        <v>11</v>
      </c>
      <c r="O403" t="s">
        <v>1142</v>
      </c>
      <c r="P403">
        <v>143071</v>
      </c>
      <c r="Q403">
        <v>30737601200034</v>
      </c>
      <c r="S403" s="1">
        <v>44429.004166666666</v>
      </c>
      <c r="T403" t="s">
        <v>1143</v>
      </c>
      <c r="U403" t="s">
        <v>79</v>
      </c>
      <c r="V403" s="2" t="s">
        <v>1144</v>
      </c>
      <c r="W403" t="s">
        <v>14</v>
      </c>
      <c r="X403" t="s">
        <v>883</v>
      </c>
      <c r="Y403" t="str">
        <f t="shared" si="18"/>
        <v>Domestique</v>
      </c>
      <c r="Z403" s="5">
        <v>0.6</v>
      </c>
      <c r="AA403" s="5" t="s">
        <v>1268</v>
      </c>
      <c r="AB403" s="5" t="s">
        <v>1269</v>
      </c>
      <c r="AC403" s="5" t="s">
        <v>1270</v>
      </c>
      <c r="AD403">
        <f t="shared" si="19"/>
        <v>67</v>
      </c>
      <c r="AE403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4" spans="1:31" x14ac:dyDescent="0.35">
      <c r="A404" t="s">
        <v>6</v>
      </c>
      <c r="B404" t="s">
        <v>10</v>
      </c>
      <c r="C404" t="s">
        <v>16</v>
      </c>
      <c r="D404" t="s">
        <v>19</v>
      </c>
      <c r="E404" t="s">
        <v>839</v>
      </c>
      <c r="F404" t="s">
        <v>18</v>
      </c>
      <c r="G404" t="s">
        <v>11</v>
      </c>
      <c r="H404" s="4">
        <v>7832</v>
      </c>
      <c r="I404" t="s">
        <v>24</v>
      </c>
      <c r="J404" t="s">
        <v>37</v>
      </c>
      <c r="K404" t="s">
        <v>20</v>
      </c>
      <c r="L404" t="s">
        <v>22</v>
      </c>
      <c r="M404" t="s">
        <v>23</v>
      </c>
      <c r="N404" t="s">
        <v>11</v>
      </c>
      <c r="O404" t="s">
        <v>1145</v>
      </c>
      <c r="P404">
        <v>143070</v>
      </c>
      <c r="Q404">
        <v>52272137200012</v>
      </c>
      <c r="S404" s="1">
        <v>44429.002083333333</v>
      </c>
      <c r="T404" t="s">
        <v>1146</v>
      </c>
      <c r="U404" t="s">
        <v>12</v>
      </c>
      <c r="V404" s="2" t="s">
        <v>1147</v>
      </c>
      <c r="W404" t="s">
        <v>14</v>
      </c>
      <c r="X404" t="s">
        <v>883</v>
      </c>
      <c r="Y404" t="str">
        <f t="shared" si="18"/>
        <v>Domestique</v>
      </c>
      <c r="Z404" s="5">
        <v>0.6</v>
      </c>
      <c r="AA404" s="5" t="s">
        <v>1268</v>
      </c>
      <c r="AB404" s="5" t="s">
        <v>1269</v>
      </c>
      <c r="AC404" s="5" t="s">
        <v>1270</v>
      </c>
      <c r="AD404">
        <f t="shared" si="19"/>
        <v>67</v>
      </c>
      <c r="AE404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5" spans="1:31" x14ac:dyDescent="0.35">
      <c r="A405" t="s">
        <v>6</v>
      </c>
      <c r="B405" t="s">
        <v>10</v>
      </c>
      <c r="C405" t="s">
        <v>16</v>
      </c>
      <c r="D405" t="s">
        <v>19</v>
      </c>
      <c r="E405" t="s">
        <v>839</v>
      </c>
      <c r="F405" t="s">
        <v>18</v>
      </c>
      <c r="G405" t="s">
        <v>11</v>
      </c>
      <c r="H405" s="4">
        <v>7832</v>
      </c>
      <c r="I405" t="s">
        <v>24</v>
      </c>
      <c r="J405" t="s">
        <v>37</v>
      </c>
      <c r="K405" t="s">
        <v>20</v>
      </c>
      <c r="L405" t="s">
        <v>22</v>
      </c>
      <c r="M405" t="s">
        <v>23</v>
      </c>
      <c r="N405" t="s">
        <v>11</v>
      </c>
      <c r="O405" t="s">
        <v>1148</v>
      </c>
      <c r="P405">
        <v>143069</v>
      </c>
      <c r="Q405">
        <v>52449955500018</v>
      </c>
      <c r="S405" s="1">
        <v>44429.000694444447</v>
      </c>
      <c r="T405" t="s">
        <v>1149</v>
      </c>
      <c r="U405" t="s">
        <v>12</v>
      </c>
      <c r="V405" s="2" t="s">
        <v>1150</v>
      </c>
      <c r="W405" t="s">
        <v>14</v>
      </c>
      <c r="X405" t="s">
        <v>883</v>
      </c>
      <c r="Y405" t="str">
        <f t="shared" si="18"/>
        <v>Domestique</v>
      </c>
      <c r="Z405" s="5">
        <v>0.6</v>
      </c>
      <c r="AA405" s="5" t="s">
        <v>1268</v>
      </c>
      <c r="AB405" s="5" t="s">
        <v>1269</v>
      </c>
      <c r="AC405" s="5" t="s">
        <v>1270</v>
      </c>
      <c r="AD405">
        <f t="shared" si="19"/>
        <v>67</v>
      </c>
      <c r="AE405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6" spans="1:31" x14ac:dyDescent="0.35">
      <c r="A406" t="s">
        <v>6</v>
      </c>
      <c r="B406" t="s">
        <v>10</v>
      </c>
      <c r="C406" t="s">
        <v>16</v>
      </c>
      <c r="D406" t="s">
        <v>19</v>
      </c>
      <c r="E406" t="s">
        <v>839</v>
      </c>
      <c r="F406" t="s">
        <v>18</v>
      </c>
      <c r="G406" t="s">
        <v>11</v>
      </c>
      <c r="H406" s="4">
        <v>7832</v>
      </c>
      <c r="I406" t="s">
        <v>24</v>
      </c>
      <c r="J406" t="s">
        <v>37</v>
      </c>
      <c r="K406" t="s">
        <v>20</v>
      </c>
      <c r="L406" t="s">
        <v>22</v>
      </c>
      <c r="M406" t="s">
        <v>23</v>
      </c>
      <c r="N406" t="s">
        <v>11</v>
      </c>
      <c r="O406" t="s">
        <v>1151</v>
      </c>
      <c r="P406">
        <v>143068</v>
      </c>
      <c r="Q406">
        <v>38150854800025</v>
      </c>
      <c r="S406" s="1">
        <v>44428.998611111114</v>
      </c>
      <c r="T406" t="s">
        <v>1152</v>
      </c>
      <c r="U406" t="s">
        <v>12</v>
      </c>
      <c r="V406" s="2" t="s">
        <v>1153</v>
      </c>
      <c r="W406" t="s">
        <v>14</v>
      </c>
      <c r="X406" t="s">
        <v>883</v>
      </c>
      <c r="Y406" t="str">
        <f t="shared" si="18"/>
        <v>Domestique</v>
      </c>
      <c r="Z406" s="5">
        <v>0.6</v>
      </c>
      <c r="AA406" s="5" t="s">
        <v>1268</v>
      </c>
      <c r="AB406" s="5" t="s">
        <v>1269</v>
      </c>
      <c r="AC406" s="5" t="s">
        <v>1270</v>
      </c>
      <c r="AD406">
        <f t="shared" si="19"/>
        <v>67</v>
      </c>
      <c r="AE406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7" spans="1:31" x14ac:dyDescent="0.35">
      <c r="A407" t="s">
        <v>6</v>
      </c>
      <c r="B407" t="s">
        <v>10</v>
      </c>
      <c r="C407" t="s">
        <v>16</v>
      </c>
      <c r="D407" t="s">
        <v>19</v>
      </c>
      <c r="E407" t="s">
        <v>839</v>
      </c>
      <c r="F407" t="s">
        <v>18</v>
      </c>
      <c r="G407" t="s">
        <v>11</v>
      </c>
      <c r="H407" s="4">
        <v>7832</v>
      </c>
      <c r="I407" t="s">
        <v>24</v>
      </c>
      <c r="J407" t="s">
        <v>37</v>
      </c>
      <c r="K407" t="s">
        <v>20</v>
      </c>
      <c r="L407" t="s">
        <v>22</v>
      </c>
      <c r="M407" t="s">
        <v>23</v>
      </c>
      <c r="N407" t="s">
        <v>11</v>
      </c>
      <c r="O407" t="s">
        <v>1154</v>
      </c>
      <c r="P407">
        <v>143067</v>
      </c>
      <c r="Q407">
        <v>53009753400016</v>
      </c>
      <c r="S407" s="1">
        <v>44428.995833333334</v>
      </c>
      <c r="T407" t="s">
        <v>1155</v>
      </c>
      <c r="U407" t="s">
        <v>12</v>
      </c>
      <c r="V407" s="2" t="s">
        <v>1156</v>
      </c>
      <c r="W407" t="s">
        <v>14</v>
      </c>
      <c r="X407" t="s">
        <v>883</v>
      </c>
      <c r="Y407" t="str">
        <f t="shared" si="18"/>
        <v>Domestique</v>
      </c>
      <c r="Z407" s="5">
        <v>0.6</v>
      </c>
      <c r="AA407" s="5" t="s">
        <v>1268</v>
      </c>
      <c r="AB407" s="5" t="s">
        <v>1269</v>
      </c>
      <c r="AC407" s="5" t="s">
        <v>1270</v>
      </c>
      <c r="AD407">
        <f t="shared" si="19"/>
        <v>67</v>
      </c>
      <c r="AE407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8" spans="1:31" x14ac:dyDescent="0.35">
      <c r="A408" t="s">
        <v>6</v>
      </c>
      <c r="B408" t="s">
        <v>10</v>
      </c>
      <c r="C408" t="s">
        <v>16</v>
      </c>
      <c r="D408" t="s">
        <v>19</v>
      </c>
      <c r="E408" t="s">
        <v>839</v>
      </c>
      <c r="F408" t="s">
        <v>18</v>
      </c>
      <c r="G408" t="s">
        <v>11</v>
      </c>
      <c r="H408" s="4">
        <v>7832</v>
      </c>
      <c r="I408" t="s">
        <v>24</v>
      </c>
      <c r="J408" t="s">
        <v>37</v>
      </c>
      <c r="K408" t="s">
        <v>20</v>
      </c>
      <c r="L408" t="s">
        <v>22</v>
      </c>
      <c r="M408" t="s">
        <v>23</v>
      </c>
      <c r="N408" t="s">
        <v>11</v>
      </c>
      <c r="O408" t="s">
        <v>1157</v>
      </c>
      <c r="P408">
        <v>143066</v>
      </c>
      <c r="Q408">
        <v>39295773400040</v>
      </c>
      <c r="S408" s="1">
        <v>44428.994444444441</v>
      </c>
      <c r="T408" t="s">
        <v>1158</v>
      </c>
      <c r="U408" t="s">
        <v>12</v>
      </c>
      <c r="V408" s="2" t="s">
        <v>1159</v>
      </c>
      <c r="W408" t="s">
        <v>14</v>
      </c>
      <c r="X408" t="s">
        <v>883</v>
      </c>
      <c r="Y408" t="str">
        <f t="shared" si="18"/>
        <v>Domestique</v>
      </c>
      <c r="Z408" s="5">
        <v>0.6</v>
      </c>
      <c r="AA408" s="5" t="s">
        <v>1268</v>
      </c>
      <c r="AB408" s="5" t="s">
        <v>1269</v>
      </c>
      <c r="AC408" s="5" t="s">
        <v>1270</v>
      </c>
      <c r="AD408">
        <f t="shared" si="19"/>
        <v>67</v>
      </c>
      <c r="AE408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09" spans="1:31" x14ac:dyDescent="0.35">
      <c r="A409" t="s">
        <v>6</v>
      </c>
      <c r="B409" t="s">
        <v>10</v>
      </c>
      <c r="C409" t="s">
        <v>16</v>
      </c>
      <c r="D409" t="s">
        <v>19</v>
      </c>
      <c r="E409" t="s">
        <v>839</v>
      </c>
      <c r="F409" t="s">
        <v>18</v>
      </c>
      <c r="G409" t="s">
        <v>11</v>
      </c>
      <c r="H409" s="4">
        <v>7832</v>
      </c>
      <c r="I409" t="s">
        <v>24</v>
      </c>
      <c r="J409" t="s">
        <v>37</v>
      </c>
      <c r="K409" t="s">
        <v>20</v>
      </c>
      <c r="L409" t="s">
        <v>22</v>
      </c>
      <c r="M409" t="s">
        <v>23</v>
      </c>
      <c r="N409" t="s">
        <v>11</v>
      </c>
      <c r="O409" t="s">
        <v>1160</v>
      </c>
      <c r="P409">
        <v>143065</v>
      </c>
      <c r="Q409">
        <v>48170346000032</v>
      </c>
      <c r="S409" s="1">
        <v>44428.992361111108</v>
      </c>
      <c r="T409" t="s">
        <v>1161</v>
      </c>
      <c r="U409" t="s">
        <v>12</v>
      </c>
      <c r="V409" s="2" t="s">
        <v>1162</v>
      </c>
      <c r="W409" t="s">
        <v>14</v>
      </c>
      <c r="X409" t="s">
        <v>883</v>
      </c>
      <c r="Y409" t="str">
        <f t="shared" si="18"/>
        <v>Domestique</v>
      </c>
      <c r="Z409" s="5">
        <v>0.6</v>
      </c>
      <c r="AA409" s="5" t="s">
        <v>1268</v>
      </c>
      <c r="AB409" s="5" t="s">
        <v>1269</v>
      </c>
      <c r="AC409" s="5" t="s">
        <v>1270</v>
      </c>
      <c r="AD409">
        <f t="shared" si="19"/>
        <v>67</v>
      </c>
      <c r="AE409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0" spans="1:31" x14ac:dyDescent="0.35">
      <c r="A410" t="s">
        <v>6</v>
      </c>
      <c r="B410" t="s">
        <v>10</v>
      </c>
      <c r="C410" t="s">
        <v>16</v>
      </c>
      <c r="D410" t="s">
        <v>19</v>
      </c>
      <c r="E410" t="s">
        <v>839</v>
      </c>
      <c r="F410" t="s">
        <v>18</v>
      </c>
      <c r="G410" t="s">
        <v>11</v>
      </c>
      <c r="H410" s="4">
        <v>7832</v>
      </c>
      <c r="I410" t="s">
        <v>24</v>
      </c>
      <c r="J410" t="s">
        <v>37</v>
      </c>
      <c r="K410" t="s">
        <v>20</v>
      </c>
      <c r="L410" t="s">
        <v>22</v>
      </c>
      <c r="M410" t="s">
        <v>23</v>
      </c>
      <c r="N410" t="s">
        <v>11</v>
      </c>
      <c r="O410" t="s">
        <v>1163</v>
      </c>
      <c r="P410">
        <v>143064</v>
      </c>
      <c r="Q410">
        <v>45372308200054</v>
      </c>
      <c r="S410" s="1">
        <v>44428.990277777775</v>
      </c>
      <c r="T410" t="s">
        <v>1164</v>
      </c>
      <c r="U410" t="s">
        <v>12</v>
      </c>
      <c r="V410" s="2" t="s">
        <v>1165</v>
      </c>
      <c r="W410" t="s">
        <v>14</v>
      </c>
      <c r="X410" t="s">
        <v>883</v>
      </c>
      <c r="Y410" t="str">
        <f t="shared" si="18"/>
        <v>Domestique</v>
      </c>
      <c r="Z410" s="5">
        <v>0.6</v>
      </c>
      <c r="AA410" s="5" t="s">
        <v>1268</v>
      </c>
      <c r="AB410" s="5" t="s">
        <v>1269</v>
      </c>
      <c r="AC410" s="5" t="s">
        <v>1270</v>
      </c>
      <c r="AD410">
        <f t="shared" si="19"/>
        <v>67</v>
      </c>
      <c r="AE410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1" spans="1:31" x14ac:dyDescent="0.35">
      <c r="A411" t="s">
        <v>6</v>
      </c>
      <c r="B411" t="s">
        <v>10</v>
      </c>
      <c r="C411" t="s">
        <v>16</v>
      </c>
      <c r="D411" t="s">
        <v>19</v>
      </c>
      <c r="E411" t="s">
        <v>839</v>
      </c>
      <c r="F411" t="s">
        <v>18</v>
      </c>
      <c r="G411" t="s">
        <v>11</v>
      </c>
      <c r="H411" s="4">
        <v>7832</v>
      </c>
      <c r="I411" t="s">
        <v>24</v>
      </c>
      <c r="J411" t="s">
        <v>37</v>
      </c>
      <c r="K411" t="s">
        <v>20</v>
      </c>
      <c r="L411" t="s">
        <v>22</v>
      </c>
      <c r="M411" t="s">
        <v>23</v>
      </c>
      <c r="N411" t="s">
        <v>11</v>
      </c>
      <c r="O411" t="s">
        <v>1166</v>
      </c>
      <c r="P411">
        <v>143063</v>
      </c>
      <c r="Q411">
        <v>30347789700035</v>
      </c>
      <c r="S411" s="1">
        <v>44428.987500000003</v>
      </c>
      <c r="T411" t="s">
        <v>1167</v>
      </c>
      <c r="U411" t="s">
        <v>12</v>
      </c>
      <c r="V411" s="2" t="s">
        <v>1168</v>
      </c>
      <c r="W411" t="s">
        <v>14</v>
      </c>
      <c r="X411" t="s">
        <v>883</v>
      </c>
      <c r="Y411" t="str">
        <f t="shared" si="18"/>
        <v>Domestique</v>
      </c>
      <c r="Z411" s="5">
        <v>0.6</v>
      </c>
      <c r="AA411" s="5" t="s">
        <v>1268</v>
      </c>
      <c r="AB411" s="5" t="s">
        <v>1269</v>
      </c>
      <c r="AC411" s="5" t="s">
        <v>1270</v>
      </c>
      <c r="AD411">
        <f t="shared" si="19"/>
        <v>67</v>
      </c>
      <c r="AE411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2" spans="1:31" x14ac:dyDescent="0.35">
      <c r="A412" t="s">
        <v>6</v>
      </c>
      <c r="B412" t="s">
        <v>10</v>
      </c>
      <c r="C412" t="s">
        <v>16</v>
      </c>
      <c r="D412" t="s">
        <v>19</v>
      </c>
      <c r="E412" t="s">
        <v>839</v>
      </c>
      <c r="F412" t="s">
        <v>18</v>
      </c>
      <c r="G412" t="s">
        <v>11</v>
      </c>
      <c r="H412" s="4">
        <v>7832</v>
      </c>
      <c r="I412" t="s">
        <v>24</v>
      </c>
      <c r="J412" t="s">
        <v>37</v>
      </c>
      <c r="K412" t="s">
        <v>20</v>
      </c>
      <c r="L412" t="s">
        <v>22</v>
      </c>
      <c r="M412" t="s">
        <v>23</v>
      </c>
      <c r="N412" t="s">
        <v>11</v>
      </c>
      <c r="O412" t="s">
        <v>1169</v>
      </c>
      <c r="P412">
        <v>143062</v>
      </c>
      <c r="Q412">
        <v>51043054900046</v>
      </c>
      <c r="S412" s="1">
        <v>44428.984722222223</v>
      </c>
      <c r="T412" t="s">
        <v>1170</v>
      </c>
      <c r="U412" t="s">
        <v>12</v>
      </c>
      <c r="V412" s="2" t="s">
        <v>1171</v>
      </c>
      <c r="W412" t="s">
        <v>14</v>
      </c>
      <c r="X412" t="s">
        <v>883</v>
      </c>
      <c r="Y412" t="str">
        <f t="shared" si="18"/>
        <v>Domestique</v>
      </c>
      <c r="Z412" s="5">
        <v>0.6</v>
      </c>
      <c r="AA412" s="5" t="s">
        <v>1268</v>
      </c>
      <c r="AB412" s="5" t="s">
        <v>1269</v>
      </c>
      <c r="AC412" s="5" t="s">
        <v>1270</v>
      </c>
      <c r="AD412">
        <f t="shared" si="19"/>
        <v>67</v>
      </c>
      <c r="AE412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3" spans="1:31" x14ac:dyDescent="0.35">
      <c r="A413" t="s">
        <v>6</v>
      </c>
      <c r="B413" t="s">
        <v>10</v>
      </c>
      <c r="C413" t="s">
        <v>16</v>
      </c>
      <c r="D413" t="s">
        <v>19</v>
      </c>
      <c r="E413" t="s">
        <v>839</v>
      </c>
      <c r="F413" t="s">
        <v>18</v>
      </c>
      <c r="G413" t="s">
        <v>11</v>
      </c>
      <c r="H413" s="4">
        <v>7832</v>
      </c>
      <c r="I413" t="s">
        <v>24</v>
      </c>
      <c r="J413" t="s">
        <v>37</v>
      </c>
      <c r="K413" t="s">
        <v>20</v>
      </c>
      <c r="L413" t="s">
        <v>22</v>
      </c>
      <c r="M413" t="s">
        <v>23</v>
      </c>
      <c r="N413" t="s">
        <v>11</v>
      </c>
      <c r="O413" t="s">
        <v>1172</v>
      </c>
      <c r="P413">
        <v>143061</v>
      </c>
      <c r="Q413">
        <v>41809598000029</v>
      </c>
      <c r="S413" s="1">
        <v>44428.982638888891</v>
      </c>
      <c r="T413" t="s">
        <v>1173</v>
      </c>
      <c r="U413" t="s">
        <v>12</v>
      </c>
      <c r="V413" s="2" t="s">
        <v>1174</v>
      </c>
      <c r="W413" t="s">
        <v>14</v>
      </c>
      <c r="X413" t="s">
        <v>883</v>
      </c>
      <c r="Y413" t="str">
        <f t="shared" si="18"/>
        <v>Domestique</v>
      </c>
      <c r="Z413" s="5">
        <v>0.6</v>
      </c>
      <c r="AA413" s="5" t="s">
        <v>1268</v>
      </c>
      <c r="AB413" s="5" t="s">
        <v>1269</v>
      </c>
      <c r="AC413" s="5" t="s">
        <v>1270</v>
      </c>
      <c r="AD413">
        <f t="shared" si="19"/>
        <v>67</v>
      </c>
      <c r="AE413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4" spans="1:31" x14ac:dyDescent="0.35">
      <c r="A414" t="s">
        <v>6</v>
      </c>
      <c r="B414" t="s">
        <v>10</v>
      </c>
      <c r="C414" t="s">
        <v>16</v>
      </c>
      <c r="D414" t="s">
        <v>19</v>
      </c>
      <c r="E414" t="s">
        <v>839</v>
      </c>
      <c r="F414" t="s">
        <v>18</v>
      </c>
      <c r="G414" t="s">
        <v>11</v>
      </c>
      <c r="H414" s="4">
        <v>7832</v>
      </c>
      <c r="I414" t="s">
        <v>24</v>
      </c>
      <c r="J414" t="s">
        <v>37</v>
      </c>
      <c r="K414" t="s">
        <v>20</v>
      </c>
      <c r="L414" t="s">
        <v>22</v>
      </c>
      <c r="M414" t="s">
        <v>23</v>
      </c>
      <c r="N414" t="s">
        <v>11</v>
      </c>
      <c r="O414" t="s">
        <v>1175</v>
      </c>
      <c r="P414">
        <v>143060</v>
      </c>
      <c r="Q414">
        <v>87816511700010</v>
      </c>
      <c r="S414" s="1">
        <v>44428.980555555558</v>
      </c>
      <c r="T414" t="s">
        <v>1176</v>
      </c>
      <c r="U414" t="s">
        <v>12</v>
      </c>
      <c r="V414" s="2" t="s">
        <v>1177</v>
      </c>
      <c r="W414" t="s">
        <v>14</v>
      </c>
      <c r="X414" t="s">
        <v>883</v>
      </c>
      <c r="Y414" t="str">
        <f t="shared" si="18"/>
        <v>Domestique</v>
      </c>
      <c r="Z414" s="5">
        <v>0.6</v>
      </c>
      <c r="AA414" s="5" t="s">
        <v>1268</v>
      </c>
      <c r="AB414" s="5" t="s">
        <v>1269</v>
      </c>
      <c r="AC414" s="5" t="s">
        <v>1270</v>
      </c>
      <c r="AD414">
        <f t="shared" si="19"/>
        <v>67</v>
      </c>
      <c r="AE414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5" spans="1:31" x14ac:dyDescent="0.35">
      <c r="A415" t="s">
        <v>6</v>
      </c>
      <c r="B415" t="s">
        <v>10</v>
      </c>
      <c r="C415" t="s">
        <v>16</v>
      </c>
      <c r="D415" t="s">
        <v>19</v>
      </c>
      <c r="E415" t="s">
        <v>839</v>
      </c>
      <c r="F415" t="s">
        <v>18</v>
      </c>
      <c r="G415" t="s">
        <v>11</v>
      </c>
      <c r="H415" s="4">
        <v>7832</v>
      </c>
      <c r="I415" t="s">
        <v>24</v>
      </c>
      <c r="J415" t="s">
        <v>37</v>
      </c>
      <c r="K415" t="s">
        <v>20</v>
      </c>
      <c r="L415" t="s">
        <v>22</v>
      </c>
      <c r="M415" t="s">
        <v>23</v>
      </c>
      <c r="N415" t="s">
        <v>11</v>
      </c>
      <c r="O415" t="s">
        <v>1178</v>
      </c>
      <c r="P415">
        <v>143059</v>
      </c>
      <c r="Q415">
        <v>66178022100031</v>
      </c>
      <c r="S415" s="1">
        <v>44428.977777777778</v>
      </c>
      <c r="T415" t="s">
        <v>1179</v>
      </c>
      <c r="U415" t="s">
        <v>946</v>
      </c>
      <c r="V415" s="2" t="s">
        <v>1180</v>
      </c>
      <c r="W415" t="s">
        <v>14</v>
      </c>
      <c r="X415" t="s">
        <v>883</v>
      </c>
      <c r="Y415" t="str">
        <f t="shared" si="18"/>
        <v>Domestique</v>
      </c>
      <c r="Z415" s="5">
        <v>0.6</v>
      </c>
      <c r="AA415" s="5" t="s">
        <v>1268</v>
      </c>
      <c r="AB415" s="5" t="s">
        <v>1269</v>
      </c>
      <c r="AC415" s="5" t="s">
        <v>1270</v>
      </c>
      <c r="AD415">
        <f t="shared" si="19"/>
        <v>67</v>
      </c>
      <c r="AE415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6" spans="1:31" x14ac:dyDescent="0.35">
      <c r="A416" t="s">
        <v>6</v>
      </c>
      <c r="B416" t="s">
        <v>10</v>
      </c>
      <c r="C416" t="s">
        <v>16</v>
      </c>
      <c r="D416" t="s">
        <v>19</v>
      </c>
      <c r="E416" t="s">
        <v>17</v>
      </c>
      <c r="F416" t="s">
        <v>18</v>
      </c>
      <c r="G416" t="s">
        <v>11</v>
      </c>
      <c r="H416" s="4">
        <v>7832</v>
      </c>
      <c r="I416" t="s">
        <v>24</v>
      </c>
      <c r="J416" t="s">
        <v>37</v>
      </c>
      <c r="K416" t="s">
        <v>20</v>
      </c>
      <c r="L416" t="s">
        <v>22</v>
      </c>
      <c r="M416" t="s">
        <v>23</v>
      </c>
      <c r="N416" t="s">
        <v>11</v>
      </c>
      <c r="O416" t="s">
        <v>1181</v>
      </c>
      <c r="P416">
        <v>143058</v>
      </c>
      <c r="Q416">
        <v>75301392900033</v>
      </c>
      <c r="S416" s="1">
        <v>44428.974305555559</v>
      </c>
      <c r="T416" t="s">
        <v>1182</v>
      </c>
      <c r="U416" t="s">
        <v>12</v>
      </c>
      <c r="V416" s="2" t="s">
        <v>1183</v>
      </c>
      <c r="W416" t="s">
        <v>14</v>
      </c>
      <c r="X416" t="s">
        <v>883</v>
      </c>
      <c r="Y416" t="str">
        <f t="shared" si="18"/>
        <v>Domestique</v>
      </c>
      <c r="Z416"/>
      <c r="AA416"/>
      <c r="AB416"/>
      <c r="AC416"/>
      <c r="AD416">
        <f t="shared" si="19"/>
        <v>1</v>
      </c>
      <c r="AE416" t="str">
        <f t="shared" si="20"/>
        <v>En face-Ã -faceSociÃ©tÃ© ou assimilÃ©eBÃ©nÃ©ficiaire non PPE&lt; 12 moisComplet Ã  jourFrance [FR]7832Aucune occurence (12 mois glissants)VADCB/Visa MastercardUniquee-paiement avec 3D SecureFrance [FR]</v>
      </c>
    </row>
    <row r="417" spans="1:31" x14ac:dyDescent="0.35">
      <c r="A417" t="s">
        <v>6</v>
      </c>
      <c r="B417" t="s">
        <v>10</v>
      </c>
      <c r="C417" t="s">
        <v>16</v>
      </c>
      <c r="D417" t="s">
        <v>19</v>
      </c>
      <c r="E417" t="s">
        <v>839</v>
      </c>
      <c r="F417" t="s">
        <v>18</v>
      </c>
      <c r="G417" t="s">
        <v>11</v>
      </c>
      <c r="H417" s="4">
        <v>7832</v>
      </c>
      <c r="I417" t="s">
        <v>24</v>
      </c>
      <c r="J417" t="s">
        <v>37</v>
      </c>
      <c r="K417" t="s">
        <v>20</v>
      </c>
      <c r="L417" t="s">
        <v>22</v>
      </c>
      <c r="M417" t="s">
        <v>23</v>
      </c>
      <c r="N417" t="s">
        <v>11</v>
      </c>
      <c r="O417" t="s">
        <v>1184</v>
      </c>
      <c r="P417">
        <v>143057</v>
      </c>
      <c r="Q417">
        <v>81022960900021</v>
      </c>
      <c r="S417" s="1">
        <v>44428.972222222219</v>
      </c>
      <c r="T417" t="s">
        <v>1185</v>
      </c>
      <c r="U417" t="s">
        <v>12</v>
      </c>
      <c r="V417" s="2" t="s">
        <v>1186</v>
      </c>
      <c r="W417" t="s">
        <v>14</v>
      </c>
      <c r="X417" t="s">
        <v>883</v>
      </c>
      <c r="Y417" t="str">
        <f t="shared" si="18"/>
        <v>Domestique</v>
      </c>
      <c r="Z417" s="5">
        <v>0.6</v>
      </c>
      <c r="AA417" s="5" t="s">
        <v>1268</v>
      </c>
      <c r="AB417" s="5" t="s">
        <v>1269</v>
      </c>
      <c r="AC417" s="5" t="s">
        <v>1270</v>
      </c>
      <c r="AD417">
        <f t="shared" si="19"/>
        <v>67</v>
      </c>
      <c r="AE417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8" spans="1:31" x14ac:dyDescent="0.35">
      <c r="A418" t="s">
        <v>6</v>
      </c>
      <c r="B418" t="s">
        <v>10</v>
      </c>
      <c r="C418" t="s">
        <v>16</v>
      </c>
      <c r="D418" t="s">
        <v>19</v>
      </c>
      <c r="E418" t="s">
        <v>839</v>
      </c>
      <c r="F418" t="s">
        <v>18</v>
      </c>
      <c r="G418" t="s">
        <v>11</v>
      </c>
      <c r="H418" s="4">
        <v>7832</v>
      </c>
      <c r="I418" t="s">
        <v>24</v>
      </c>
      <c r="J418" t="s">
        <v>37</v>
      </c>
      <c r="K418" t="s">
        <v>20</v>
      </c>
      <c r="L418" t="s">
        <v>22</v>
      </c>
      <c r="M418" t="s">
        <v>23</v>
      </c>
      <c r="N418" t="s">
        <v>11</v>
      </c>
      <c r="O418" t="s">
        <v>1187</v>
      </c>
      <c r="P418">
        <v>143056</v>
      </c>
      <c r="Q418">
        <v>45063432400054</v>
      </c>
      <c r="S418" s="1">
        <v>44428.970138888886</v>
      </c>
      <c r="T418" t="s">
        <v>1188</v>
      </c>
      <c r="U418" t="s">
        <v>12</v>
      </c>
      <c r="V418" s="2" t="s">
        <v>1189</v>
      </c>
      <c r="W418" t="s">
        <v>14</v>
      </c>
      <c r="X418" t="s">
        <v>883</v>
      </c>
      <c r="Y418" t="str">
        <f t="shared" si="18"/>
        <v>Domestique</v>
      </c>
      <c r="Z418" s="5">
        <v>0.6</v>
      </c>
      <c r="AA418" s="5" t="s">
        <v>1268</v>
      </c>
      <c r="AB418" s="5" t="s">
        <v>1269</v>
      </c>
      <c r="AC418" s="5" t="s">
        <v>1270</v>
      </c>
      <c r="AD418">
        <f t="shared" si="19"/>
        <v>67</v>
      </c>
      <c r="AE418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19" spans="1:31" x14ac:dyDescent="0.35">
      <c r="A419" t="s">
        <v>6</v>
      </c>
      <c r="B419" t="s">
        <v>10</v>
      </c>
      <c r="C419" t="s">
        <v>16</v>
      </c>
      <c r="D419" t="s">
        <v>19</v>
      </c>
      <c r="E419" t="s">
        <v>839</v>
      </c>
      <c r="F419" t="s">
        <v>18</v>
      </c>
      <c r="G419" t="s">
        <v>11</v>
      </c>
      <c r="H419" s="4">
        <v>7832</v>
      </c>
      <c r="I419" t="s">
        <v>24</v>
      </c>
      <c r="J419" t="s">
        <v>37</v>
      </c>
      <c r="K419" t="s">
        <v>20</v>
      </c>
      <c r="L419" t="s">
        <v>22</v>
      </c>
      <c r="M419" t="s">
        <v>23</v>
      </c>
      <c r="N419" t="s">
        <v>11</v>
      </c>
      <c r="O419" t="s">
        <v>1190</v>
      </c>
      <c r="P419">
        <v>143055</v>
      </c>
      <c r="Q419">
        <v>44814505200156</v>
      </c>
      <c r="S419" s="1">
        <v>44428.968055555553</v>
      </c>
      <c r="T419" t="s">
        <v>1191</v>
      </c>
      <c r="V419" s="2" t="s">
        <v>1192</v>
      </c>
      <c r="W419" t="s">
        <v>14</v>
      </c>
      <c r="X419" t="s">
        <v>883</v>
      </c>
      <c r="Y419" t="str">
        <f t="shared" si="18"/>
        <v>Domestique</v>
      </c>
      <c r="Z419" s="5">
        <v>0.6</v>
      </c>
      <c r="AA419" s="5" t="s">
        <v>1268</v>
      </c>
      <c r="AB419" s="5" t="s">
        <v>1269</v>
      </c>
      <c r="AC419" s="5" t="s">
        <v>1270</v>
      </c>
      <c r="AD419">
        <f t="shared" si="19"/>
        <v>67</v>
      </c>
      <c r="AE419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0" spans="1:31" x14ac:dyDescent="0.35">
      <c r="A420" t="s">
        <v>6</v>
      </c>
      <c r="B420" t="s">
        <v>10</v>
      </c>
      <c r="C420" t="s">
        <v>16</v>
      </c>
      <c r="D420" t="s">
        <v>19</v>
      </c>
      <c r="E420" t="s">
        <v>839</v>
      </c>
      <c r="F420" t="s">
        <v>18</v>
      </c>
      <c r="G420" t="s">
        <v>11</v>
      </c>
      <c r="H420" s="4">
        <v>7832</v>
      </c>
      <c r="I420" t="s">
        <v>24</v>
      </c>
      <c r="J420" t="s">
        <v>37</v>
      </c>
      <c r="K420" t="s">
        <v>20</v>
      </c>
      <c r="L420" t="s">
        <v>22</v>
      </c>
      <c r="M420" t="s">
        <v>23</v>
      </c>
      <c r="N420" t="s">
        <v>11</v>
      </c>
      <c r="O420" t="s">
        <v>1193</v>
      </c>
      <c r="P420">
        <v>143054</v>
      </c>
      <c r="Q420">
        <v>48126380400041</v>
      </c>
      <c r="S420" s="1">
        <v>44428.964583333334</v>
      </c>
      <c r="T420" t="s">
        <v>1194</v>
      </c>
      <c r="U420" t="s">
        <v>12</v>
      </c>
      <c r="V420" s="2" t="s">
        <v>1195</v>
      </c>
      <c r="W420" t="s">
        <v>14</v>
      </c>
      <c r="X420" t="s">
        <v>883</v>
      </c>
      <c r="Y420" t="str">
        <f t="shared" si="18"/>
        <v>Domestique</v>
      </c>
      <c r="Z420" s="5">
        <v>0.6</v>
      </c>
      <c r="AA420" s="5" t="s">
        <v>1268</v>
      </c>
      <c r="AB420" s="5" t="s">
        <v>1269</v>
      </c>
      <c r="AC420" s="5" t="s">
        <v>1270</v>
      </c>
      <c r="AD420">
        <f t="shared" si="19"/>
        <v>67</v>
      </c>
      <c r="AE420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1" spans="1:31" x14ac:dyDescent="0.35">
      <c r="A421" t="s">
        <v>6</v>
      </c>
      <c r="B421" t="s">
        <v>10</v>
      </c>
      <c r="C421" t="s">
        <v>16</v>
      </c>
      <c r="D421" t="s">
        <v>19</v>
      </c>
      <c r="E421" t="s">
        <v>839</v>
      </c>
      <c r="F421" t="s">
        <v>18</v>
      </c>
      <c r="G421" t="s">
        <v>11</v>
      </c>
      <c r="H421" s="4">
        <v>7832</v>
      </c>
      <c r="I421" t="s">
        <v>24</v>
      </c>
      <c r="J421" t="s">
        <v>37</v>
      </c>
      <c r="K421" t="s">
        <v>20</v>
      </c>
      <c r="L421" t="s">
        <v>22</v>
      </c>
      <c r="M421" t="s">
        <v>23</v>
      </c>
      <c r="N421" t="s">
        <v>11</v>
      </c>
      <c r="O421" t="s">
        <v>1196</v>
      </c>
      <c r="P421">
        <v>143053</v>
      </c>
      <c r="Q421">
        <v>80742312400021</v>
      </c>
      <c r="S421" s="1">
        <v>44428.961805555555</v>
      </c>
      <c r="T421" t="s">
        <v>1197</v>
      </c>
      <c r="U421" t="s">
        <v>12</v>
      </c>
      <c r="V421" s="2" t="s">
        <v>1198</v>
      </c>
      <c r="W421" t="s">
        <v>14</v>
      </c>
      <c r="X421" t="s">
        <v>883</v>
      </c>
      <c r="Y421" t="str">
        <f t="shared" si="18"/>
        <v>Domestique</v>
      </c>
      <c r="Z421" s="5">
        <v>0.6</v>
      </c>
      <c r="AA421" s="5" t="s">
        <v>1268</v>
      </c>
      <c r="AB421" s="5" t="s">
        <v>1269</v>
      </c>
      <c r="AC421" s="5" t="s">
        <v>1270</v>
      </c>
      <c r="AD421">
        <f t="shared" si="19"/>
        <v>67</v>
      </c>
      <c r="AE421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2" spans="1:31" x14ac:dyDescent="0.35">
      <c r="A422" t="s">
        <v>6</v>
      </c>
      <c r="B422" t="s">
        <v>10</v>
      </c>
      <c r="C422" t="s">
        <v>16</v>
      </c>
      <c r="D422" t="s">
        <v>19</v>
      </c>
      <c r="E422" t="s">
        <v>839</v>
      </c>
      <c r="F422" t="s">
        <v>18</v>
      </c>
      <c r="G422" t="s">
        <v>11</v>
      </c>
      <c r="H422" s="4">
        <v>7832</v>
      </c>
      <c r="I422" t="s">
        <v>24</v>
      </c>
      <c r="J422" t="s">
        <v>37</v>
      </c>
      <c r="K422" t="s">
        <v>20</v>
      </c>
      <c r="L422" t="s">
        <v>22</v>
      </c>
      <c r="M422" t="s">
        <v>23</v>
      </c>
      <c r="N422" t="s">
        <v>11</v>
      </c>
      <c r="O422" t="s">
        <v>1199</v>
      </c>
      <c r="P422">
        <v>143052</v>
      </c>
      <c r="Q422">
        <v>48967472100043</v>
      </c>
      <c r="S422" s="1">
        <v>44428.959722222222</v>
      </c>
      <c r="T422" t="s">
        <v>1200</v>
      </c>
      <c r="U422" t="s">
        <v>12</v>
      </c>
      <c r="V422" s="2" t="s">
        <v>1201</v>
      </c>
      <c r="W422" t="s">
        <v>14</v>
      </c>
      <c r="X422" t="s">
        <v>883</v>
      </c>
      <c r="Y422" t="str">
        <f t="shared" si="18"/>
        <v>Domestique</v>
      </c>
      <c r="Z422" s="5">
        <v>0.6</v>
      </c>
      <c r="AA422" s="5" t="s">
        <v>1268</v>
      </c>
      <c r="AB422" s="5" t="s">
        <v>1269</v>
      </c>
      <c r="AC422" s="5" t="s">
        <v>1270</v>
      </c>
      <c r="AD422">
        <f t="shared" si="19"/>
        <v>67</v>
      </c>
      <c r="AE422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3" spans="1:31" x14ac:dyDescent="0.35">
      <c r="A423" t="s">
        <v>6</v>
      </c>
      <c r="B423" t="s">
        <v>10</v>
      </c>
      <c r="C423" t="s">
        <v>16</v>
      </c>
      <c r="D423" t="s">
        <v>19</v>
      </c>
      <c r="E423" t="s">
        <v>839</v>
      </c>
      <c r="F423" t="s">
        <v>18</v>
      </c>
      <c r="G423" t="s">
        <v>11</v>
      </c>
      <c r="H423" s="4">
        <v>7832</v>
      </c>
      <c r="I423" t="s">
        <v>24</v>
      </c>
      <c r="J423" t="s">
        <v>37</v>
      </c>
      <c r="K423" t="s">
        <v>20</v>
      </c>
      <c r="L423" t="s">
        <v>22</v>
      </c>
      <c r="M423" t="s">
        <v>23</v>
      </c>
      <c r="N423" t="s">
        <v>11</v>
      </c>
      <c r="O423" t="s">
        <v>1202</v>
      </c>
      <c r="P423">
        <v>143051</v>
      </c>
      <c r="Q423">
        <v>52216674300040</v>
      </c>
      <c r="S423" s="1">
        <v>44428.956944444442</v>
      </c>
      <c r="T423" t="s">
        <v>1203</v>
      </c>
      <c r="U423" t="s">
        <v>79</v>
      </c>
      <c r="V423" s="2" t="s">
        <v>1204</v>
      </c>
      <c r="W423" t="s">
        <v>14</v>
      </c>
      <c r="X423" t="s">
        <v>883</v>
      </c>
      <c r="Y423" t="str">
        <f t="shared" si="18"/>
        <v>Domestique</v>
      </c>
      <c r="Z423" s="5">
        <v>0.6</v>
      </c>
      <c r="AA423" s="5" t="s">
        <v>1268</v>
      </c>
      <c r="AB423" s="5" t="s">
        <v>1269</v>
      </c>
      <c r="AC423" s="5" t="s">
        <v>1270</v>
      </c>
      <c r="AD423">
        <f t="shared" si="19"/>
        <v>67</v>
      </c>
      <c r="AE423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4" spans="1:31" x14ac:dyDescent="0.35">
      <c r="A424" t="s">
        <v>6</v>
      </c>
      <c r="B424" t="s">
        <v>10</v>
      </c>
      <c r="C424" t="s">
        <v>16</v>
      </c>
      <c r="D424" t="s">
        <v>19</v>
      </c>
      <c r="E424" t="s">
        <v>839</v>
      </c>
      <c r="F424" t="s">
        <v>18</v>
      </c>
      <c r="G424" t="s">
        <v>11</v>
      </c>
      <c r="H424" s="4">
        <v>7832</v>
      </c>
      <c r="I424" t="s">
        <v>24</v>
      </c>
      <c r="J424" t="s">
        <v>37</v>
      </c>
      <c r="K424" t="s">
        <v>20</v>
      </c>
      <c r="L424" t="s">
        <v>22</v>
      </c>
      <c r="M424" t="s">
        <v>23</v>
      </c>
      <c r="N424" t="s">
        <v>11</v>
      </c>
      <c r="O424" t="s">
        <v>1205</v>
      </c>
      <c r="P424">
        <v>143050</v>
      </c>
      <c r="Q424">
        <v>48308131100035</v>
      </c>
      <c r="S424" s="1">
        <v>44428.955555555556</v>
      </c>
      <c r="T424" t="s">
        <v>1206</v>
      </c>
      <c r="U424" t="s">
        <v>12</v>
      </c>
      <c r="V424" s="2" t="s">
        <v>1207</v>
      </c>
      <c r="W424" t="s">
        <v>14</v>
      </c>
      <c r="X424" t="s">
        <v>883</v>
      </c>
      <c r="Y424" t="str">
        <f t="shared" si="18"/>
        <v>Domestique</v>
      </c>
      <c r="Z424" s="5">
        <v>0.6</v>
      </c>
      <c r="AA424" s="5" t="s">
        <v>1268</v>
      </c>
      <c r="AB424" s="5" t="s">
        <v>1269</v>
      </c>
      <c r="AC424" s="5" t="s">
        <v>1270</v>
      </c>
      <c r="AD424">
        <f t="shared" si="19"/>
        <v>67</v>
      </c>
      <c r="AE424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5" spans="1:31" x14ac:dyDescent="0.35">
      <c r="A425" t="s">
        <v>6</v>
      </c>
      <c r="B425" t="s">
        <v>10</v>
      </c>
      <c r="C425" t="s">
        <v>16</v>
      </c>
      <c r="D425" t="s">
        <v>19</v>
      </c>
      <c r="E425" t="s">
        <v>839</v>
      </c>
      <c r="F425" t="s">
        <v>18</v>
      </c>
      <c r="G425" t="s">
        <v>11</v>
      </c>
      <c r="H425" s="4">
        <v>7832</v>
      </c>
      <c r="I425" t="s">
        <v>24</v>
      </c>
      <c r="J425" t="s">
        <v>37</v>
      </c>
      <c r="K425" t="s">
        <v>20</v>
      </c>
      <c r="L425" t="s">
        <v>22</v>
      </c>
      <c r="M425" t="s">
        <v>23</v>
      </c>
      <c r="N425" t="s">
        <v>11</v>
      </c>
      <c r="O425" t="s">
        <v>1208</v>
      </c>
      <c r="P425">
        <v>143049</v>
      </c>
      <c r="Q425">
        <v>53410128200042</v>
      </c>
      <c r="S425" s="1">
        <v>44428.953472222223</v>
      </c>
      <c r="T425" t="s">
        <v>1209</v>
      </c>
      <c r="U425" t="s">
        <v>12</v>
      </c>
      <c r="V425" s="2" t="s">
        <v>1210</v>
      </c>
      <c r="W425" t="s">
        <v>14</v>
      </c>
      <c r="X425" t="s">
        <v>883</v>
      </c>
      <c r="Y425" t="str">
        <f t="shared" si="18"/>
        <v>Domestique</v>
      </c>
      <c r="Z425" s="5">
        <v>0.6</v>
      </c>
      <c r="AA425" s="5" t="s">
        <v>1268</v>
      </c>
      <c r="AB425" s="5" t="s">
        <v>1269</v>
      </c>
      <c r="AC425" s="5" t="s">
        <v>1270</v>
      </c>
      <c r="AD425">
        <f t="shared" si="19"/>
        <v>67</v>
      </c>
      <c r="AE425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6" spans="1:31" x14ac:dyDescent="0.35">
      <c r="A426" t="s">
        <v>6</v>
      </c>
      <c r="B426" t="s">
        <v>10</v>
      </c>
      <c r="C426" t="s">
        <v>16</v>
      </c>
      <c r="D426" t="s">
        <v>19</v>
      </c>
      <c r="E426" t="s">
        <v>839</v>
      </c>
      <c r="F426" t="s">
        <v>18</v>
      </c>
      <c r="G426" t="s">
        <v>11</v>
      </c>
      <c r="H426" s="4">
        <v>7832</v>
      </c>
      <c r="I426" t="s">
        <v>24</v>
      </c>
      <c r="J426" t="s">
        <v>37</v>
      </c>
      <c r="K426" t="s">
        <v>20</v>
      </c>
      <c r="L426" t="s">
        <v>22</v>
      </c>
      <c r="M426" t="s">
        <v>23</v>
      </c>
      <c r="N426" t="s">
        <v>11</v>
      </c>
      <c r="O426" t="s">
        <v>1211</v>
      </c>
      <c r="P426">
        <v>143048</v>
      </c>
      <c r="Q426">
        <v>53303147200012</v>
      </c>
      <c r="S426" s="1">
        <v>44428.951388888891</v>
      </c>
      <c r="T426" t="s">
        <v>1212</v>
      </c>
      <c r="U426" t="s">
        <v>12</v>
      </c>
      <c r="V426" s="2" t="s">
        <v>1213</v>
      </c>
      <c r="W426" t="s">
        <v>14</v>
      </c>
      <c r="X426" t="s">
        <v>883</v>
      </c>
      <c r="Y426" t="str">
        <f t="shared" si="18"/>
        <v>Domestique</v>
      </c>
      <c r="Z426" s="5">
        <v>0.6</v>
      </c>
      <c r="AA426" s="5" t="s">
        <v>1268</v>
      </c>
      <c r="AB426" s="5" t="s">
        <v>1269</v>
      </c>
      <c r="AC426" s="5" t="s">
        <v>1270</v>
      </c>
      <c r="AD426">
        <f t="shared" si="19"/>
        <v>67</v>
      </c>
      <c r="AE426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7" spans="1:31" x14ac:dyDescent="0.35">
      <c r="A427" t="s">
        <v>6</v>
      </c>
      <c r="B427" t="s">
        <v>10</v>
      </c>
      <c r="C427" t="s">
        <v>16</v>
      </c>
      <c r="D427" t="s">
        <v>19</v>
      </c>
      <c r="E427" t="s">
        <v>839</v>
      </c>
      <c r="F427" t="s">
        <v>18</v>
      </c>
      <c r="G427" t="s">
        <v>11</v>
      </c>
      <c r="H427" s="4">
        <v>7832</v>
      </c>
      <c r="I427" t="s">
        <v>24</v>
      </c>
      <c r="J427" t="s">
        <v>37</v>
      </c>
      <c r="K427" t="s">
        <v>20</v>
      </c>
      <c r="L427" t="s">
        <v>22</v>
      </c>
      <c r="M427" t="s">
        <v>23</v>
      </c>
      <c r="N427" t="s">
        <v>11</v>
      </c>
      <c r="O427" t="s">
        <v>1214</v>
      </c>
      <c r="P427">
        <v>143047</v>
      </c>
      <c r="Q427">
        <v>41457454100010</v>
      </c>
      <c r="S427" s="1">
        <v>44428.948611111111</v>
      </c>
      <c r="T427" t="s">
        <v>1215</v>
      </c>
      <c r="U427" t="s">
        <v>12</v>
      </c>
      <c r="V427" s="2" t="s">
        <v>1216</v>
      </c>
      <c r="W427" t="s">
        <v>14</v>
      </c>
      <c r="X427" t="s">
        <v>883</v>
      </c>
      <c r="Y427" t="str">
        <f t="shared" si="18"/>
        <v>Domestique</v>
      </c>
      <c r="Z427" s="5">
        <v>0.6</v>
      </c>
      <c r="AA427" s="5" t="s">
        <v>1268</v>
      </c>
      <c r="AB427" s="5" t="s">
        <v>1269</v>
      </c>
      <c r="AC427" s="5" t="s">
        <v>1270</v>
      </c>
      <c r="AD427">
        <f t="shared" si="19"/>
        <v>67</v>
      </c>
      <c r="AE427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8" spans="1:31" x14ac:dyDescent="0.35">
      <c r="A428" t="s">
        <v>6</v>
      </c>
      <c r="B428" t="s">
        <v>10</v>
      </c>
      <c r="C428" t="s">
        <v>16</v>
      </c>
      <c r="D428" t="s">
        <v>19</v>
      </c>
      <c r="E428" t="s">
        <v>839</v>
      </c>
      <c r="F428" t="s">
        <v>18</v>
      </c>
      <c r="G428" t="s">
        <v>11</v>
      </c>
      <c r="H428" s="4">
        <v>7832</v>
      </c>
      <c r="I428" t="s">
        <v>24</v>
      </c>
      <c r="J428" t="s">
        <v>37</v>
      </c>
      <c r="K428" t="s">
        <v>20</v>
      </c>
      <c r="L428" t="s">
        <v>22</v>
      </c>
      <c r="M428" t="s">
        <v>23</v>
      </c>
      <c r="N428" t="s">
        <v>11</v>
      </c>
      <c r="O428" t="s">
        <v>1217</v>
      </c>
      <c r="P428">
        <v>143046</v>
      </c>
      <c r="Q428">
        <v>42146853900018</v>
      </c>
      <c r="S428" s="1">
        <v>44428.944444444445</v>
      </c>
      <c r="T428" t="s">
        <v>1218</v>
      </c>
      <c r="U428" t="s">
        <v>12</v>
      </c>
      <c r="V428" s="2" t="s">
        <v>1219</v>
      </c>
      <c r="W428" t="s">
        <v>14</v>
      </c>
      <c r="X428" t="s">
        <v>883</v>
      </c>
      <c r="Y428" t="str">
        <f t="shared" si="18"/>
        <v>Domestique</v>
      </c>
      <c r="Z428" s="5">
        <v>0.6</v>
      </c>
      <c r="AA428" s="5" t="s">
        <v>1268</v>
      </c>
      <c r="AB428" s="5" t="s">
        <v>1269</v>
      </c>
      <c r="AC428" s="5" t="s">
        <v>1270</v>
      </c>
      <c r="AD428">
        <f t="shared" si="19"/>
        <v>67</v>
      </c>
      <c r="AE428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29" spans="1:31" x14ac:dyDescent="0.35">
      <c r="A429" t="s">
        <v>6</v>
      </c>
      <c r="B429" t="s">
        <v>10</v>
      </c>
      <c r="C429" t="s">
        <v>16</v>
      </c>
      <c r="D429" t="s">
        <v>19</v>
      </c>
      <c r="E429" t="s">
        <v>839</v>
      </c>
      <c r="F429" t="s">
        <v>18</v>
      </c>
      <c r="G429" t="s">
        <v>11</v>
      </c>
      <c r="H429" s="4">
        <v>7832</v>
      </c>
      <c r="I429" t="s">
        <v>24</v>
      </c>
      <c r="J429" t="s">
        <v>37</v>
      </c>
      <c r="K429" t="s">
        <v>20</v>
      </c>
      <c r="L429" t="s">
        <v>22</v>
      </c>
      <c r="M429" t="s">
        <v>23</v>
      </c>
      <c r="N429" t="s">
        <v>11</v>
      </c>
      <c r="O429" t="s">
        <v>1220</v>
      </c>
      <c r="P429">
        <v>143045</v>
      </c>
      <c r="Q429">
        <v>40753596200010</v>
      </c>
      <c r="S429" s="1">
        <v>44428.941666666666</v>
      </c>
      <c r="T429" t="s">
        <v>1221</v>
      </c>
      <c r="U429" t="s">
        <v>79</v>
      </c>
      <c r="V429" s="2" t="s">
        <v>1222</v>
      </c>
      <c r="W429" t="s">
        <v>14</v>
      </c>
      <c r="X429" t="s">
        <v>883</v>
      </c>
      <c r="Y429" t="str">
        <f t="shared" si="18"/>
        <v>Domestique</v>
      </c>
      <c r="Z429" s="5">
        <v>0.6</v>
      </c>
      <c r="AA429" s="5" t="s">
        <v>1268</v>
      </c>
      <c r="AB429" s="5" t="s">
        <v>1269</v>
      </c>
      <c r="AC429" s="5" t="s">
        <v>1270</v>
      </c>
      <c r="AD429">
        <f t="shared" si="19"/>
        <v>67</v>
      </c>
      <c r="AE429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0" spans="1:31" x14ac:dyDescent="0.35">
      <c r="A430" t="s">
        <v>6</v>
      </c>
      <c r="B430" t="s">
        <v>10</v>
      </c>
      <c r="C430" t="s">
        <v>16</v>
      </c>
      <c r="D430" t="s">
        <v>19</v>
      </c>
      <c r="E430" t="s">
        <v>839</v>
      </c>
      <c r="F430" t="s">
        <v>18</v>
      </c>
      <c r="G430" t="s">
        <v>11</v>
      </c>
      <c r="H430" s="4">
        <v>7832</v>
      </c>
      <c r="I430" t="s">
        <v>24</v>
      </c>
      <c r="J430" t="s">
        <v>37</v>
      </c>
      <c r="K430" t="s">
        <v>20</v>
      </c>
      <c r="L430" t="s">
        <v>22</v>
      </c>
      <c r="M430" t="s">
        <v>23</v>
      </c>
      <c r="N430" t="s">
        <v>11</v>
      </c>
      <c r="O430" t="s">
        <v>1223</v>
      </c>
      <c r="P430">
        <v>143044</v>
      </c>
      <c r="Q430">
        <v>34964188600040</v>
      </c>
      <c r="S430" s="1">
        <v>44428.933333333334</v>
      </c>
      <c r="T430" t="s">
        <v>1224</v>
      </c>
      <c r="U430" t="s">
        <v>12</v>
      </c>
      <c r="V430" s="2" t="s">
        <v>1225</v>
      </c>
      <c r="W430" t="s">
        <v>14</v>
      </c>
      <c r="X430" t="s">
        <v>883</v>
      </c>
      <c r="Y430" t="str">
        <f t="shared" si="18"/>
        <v>Domestique</v>
      </c>
      <c r="Z430" s="5">
        <v>0.6</v>
      </c>
      <c r="AA430" s="5" t="s">
        <v>1268</v>
      </c>
      <c r="AB430" s="5" t="s">
        <v>1269</v>
      </c>
      <c r="AC430" s="5" t="s">
        <v>1270</v>
      </c>
      <c r="AD430">
        <f t="shared" si="19"/>
        <v>67</v>
      </c>
      <c r="AE430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1" spans="1:31" x14ac:dyDescent="0.35">
      <c r="A431" t="s">
        <v>6</v>
      </c>
      <c r="B431" t="s">
        <v>10</v>
      </c>
      <c r="C431" t="s">
        <v>16</v>
      </c>
      <c r="D431" t="s">
        <v>19</v>
      </c>
      <c r="E431" t="s">
        <v>839</v>
      </c>
      <c r="F431" t="s">
        <v>18</v>
      </c>
      <c r="G431" t="s">
        <v>11</v>
      </c>
      <c r="H431" s="4">
        <v>7832</v>
      </c>
      <c r="I431" t="s">
        <v>24</v>
      </c>
      <c r="J431" t="s">
        <v>37</v>
      </c>
      <c r="K431" t="s">
        <v>20</v>
      </c>
      <c r="L431" t="s">
        <v>22</v>
      </c>
      <c r="M431" t="s">
        <v>23</v>
      </c>
      <c r="N431" t="s">
        <v>11</v>
      </c>
      <c r="O431" t="s">
        <v>1226</v>
      </c>
      <c r="P431">
        <v>143043</v>
      </c>
      <c r="Q431">
        <v>32066371900013</v>
      </c>
      <c r="S431" s="1">
        <v>44428.927083333336</v>
      </c>
      <c r="T431" t="s">
        <v>1227</v>
      </c>
      <c r="U431" t="s">
        <v>12</v>
      </c>
      <c r="V431" s="2" t="s">
        <v>1228</v>
      </c>
      <c r="W431" t="s">
        <v>14</v>
      </c>
      <c r="X431" t="s">
        <v>883</v>
      </c>
      <c r="Y431" t="str">
        <f t="shared" si="18"/>
        <v>Domestique</v>
      </c>
      <c r="Z431" s="5">
        <v>0.6</v>
      </c>
      <c r="AA431" s="5" t="s">
        <v>1268</v>
      </c>
      <c r="AB431" s="5" t="s">
        <v>1269</v>
      </c>
      <c r="AC431" s="5" t="s">
        <v>1270</v>
      </c>
      <c r="AD431">
        <f t="shared" si="19"/>
        <v>67</v>
      </c>
      <c r="AE431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2" spans="1:31" x14ac:dyDescent="0.35">
      <c r="A432" t="s">
        <v>6</v>
      </c>
      <c r="B432" t="s">
        <v>10</v>
      </c>
      <c r="C432" t="s">
        <v>16</v>
      </c>
      <c r="D432" t="s">
        <v>19</v>
      </c>
      <c r="E432" t="s">
        <v>839</v>
      </c>
      <c r="F432" t="s">
        <v>18</v>
      </c>
      <c r="G432" t="s">
        <v>11</v>
      </c>
      <c r="H432" s="4">
        <v>7832</v>
      </c>
      <c r="I432" t="s">
        <v>24</v>
      </c>
      <c r="J432" t="s">
        <v>37</v>
      </c>
      <c r="K432" t="s">
        <v>20</v>
      </c>
      <c r="L432" t="s">
        <v>22</v>
      </c>
      <c r="M432" t="s">
        <v>23</v>
      </c>
      <c r="N432" t="s">
        <v>11</v>
      </c>
      <c r="O432" t="s">
        <v>1229</v>
      </c>
      <c r="P432">
        <v>143042</v>
      </c>
      <c r="Q432">
        <v>88472228100018</v>
      </c>
      <c r="S432" s="1">
        <v>44428.904861111114</v>
      </c>
      <c r="T432" t="s">
        <v>1230</v>
      </c>
      <c r="V432" s="2" t="s">
        <v>1231</v>
      </c>
      <c r="W432" t="s">
        <v>14</v>
      </c>
      <c r="X432" t="s">
        <v>883</v>
      </c>
      <c r="Y432" t="str">
        <f t="shared" si="18"/>
        <v>Domestique</v>
      </c>
      <c r="Z432" s="5">
        <v>0.6</v>
      </c>
      <c r="AA432" s="5" t="s">
        <v>1268</v>
      </c>
      <c r="AB432" s="5" t="s">
        <v>1269</v>
      </c>
      <c r="AC432" s="5" t="s">
        <v>1270</v>
      </c>
      <c r="AD432">
        <f t="shared" si="19"/>
        <v>67</v>
      </c>
      <c r="AE432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3" spans="1:31" x14ac:dyDescent="0.35">
      <c r="A433" t="s">
        <v>6</v>
      </c>
      <c r="B433" t="s">
        <v>10</v>
      </c>
      <c r="C433" t="s">
        <v>16</v>
      </c>
      <c r="D433" t="s">
        <v>19</v>
      </c>
      <c r="E433" t="s">
        <v>839</v>
      </c>
      <c r="F433" t="s">
        <v>18</v>
      </c>
      <c r="G433" t="s">
        <v>11</v>
      </c>
      <c r="H433" s="4">
        <v>7832</v>
      </c>
      <c r="I433" t="s">
        <v>24</v>
      </c>
      <c r="J433" t="s">
        <v>37</v>
      </c>
      <c r="K433" t="s">
        <v>20</v>
      </c>
      <c r="L433" t="s">
        <v>22</v>
      </c>
      <c r="M433" t="s">
        <v>23</v>
      </c>
      <c r="N433" t="s">
        <v>11</v>
      </c>
      <c r="O433" t="s">
        <v>1232</v>
      </c>
      <c r="P433">
        <v>143041</v>
      </c>
      <c r="Q433">
        <v>54288101600068</v>
      </c>
      <c r="S433" s="1">
        <v>44428.901388888888</v>
      </c>
      <c r="T433" t="s">
        <v>1233</v>
      </c>
      <c r="U433" t="s">
        <v>12</v>
      </c>
      <c r="V433" s="2" t="s">
        <v>1234</v>
      </c>
      <c r="W433" t="s">
        <v>14</v>
      </c>
      <c r="X433" t="s">
        <v>883</v>
      </c>
      <c r="Y433" t="str">
        <f t="shared" si="18"/>
        <v>Domestique</v>
      </c>
      <c r="Z433" s="5">
        <v>0.6</v>
      </c>
      <c r="AA433" s="5" t="s">
        <v>1268</v>
      </c>
      <c r="AB433" s="5" t="s">
        <v>1269</v>
      </c>
      <c r="AC433" s="5" t="s">
        <v>1270</v>
      </c>
      <c r="AD433">
        <f t="shared" si="19"/>
        <v>67</v>
      </c>
      <c r="AE433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4" spans="1:31" x14ac:dyDescent="0.35">
      <c r="A434" t="s">
        <v>6</v>
      </c>
      <c r="B434" t="s">
        <v>10</v>
      </c>
      <c r="C434" t="s">
        <v>16</v>
      </c>
      <c r="D434" t="s">
        <v>19</v>
      </c>
      <c r="E434" t="s">
        <v>839</v>
      </c>
      <c r="F434" t="s">
        <v>18</v>
      </c>
      <c r="G434" t="s">
        <v>11</v>
      </c>
      <c r="H434" s="4">
        <v>7832</v>
      </c>
      <c r="I434" t="s">
        <v>24</v>
      </c>
      <c r="J434" t="s">
        <v>37</v>
      </c>
      <c r="K434" t="s">
        <v>20</v>
      </c>
      <c r="L434" t="s">
        <v>22</v>
      </c>
      <c r="M434" t="s">
        <v>23</v>
      </c>
      <c r="N434" t="s">
        <v>11</v>
      </c>
      <c r="O434" t="s">
        <v>1235</v>
      </c>
      <c r="P434">
        <v>143040</v>
      </c>
      <c r="Q434">
        <v>80896343300012</v>
      </c>
      <c r="S434" s="1">
        <v>44428.741666666669</v>
      </c>
      <c r="T434" t="s">
        <v>1236</v>
      </c>
      <c r="U434" t="s">
        <v>12</v>
      </c>
      <c r="V434" s="2" t="s">
        <v>1237</v>
      </c>
      <c r="W434" t="s">
        <v>14</v>
      </c>
      <c r="X434" t="s">
        <v>883</v>
      </c>
      <c r="Y434" t="str">
        <f t="shared" si="18"/>
        <v>Domestique</v>
      </c>
      <c r="Z434" s="5">
        <v>0.6</v>
      </c>
      <c r="AA434" s="5" t="s">
        <v>1268</v>
      </c>
      <c r="AB434" s="5" t="s">
        <v>1269</v>
      </c>
      <c r="AC434" s="5" t="s">
        <v>1270</v>
      </c>
      <c r="AD434">
        <f t="shared" si="19"/>
        <v>67</v>
      </c>
      <c r="AE434" t="str">
        <f t="shared" si="20"/>
        <v>En face-Ã -faceSociÃ©tÃ© ou assimilÃ©eBÃ©nÃ©ficiaire non PPE&gt; 12 moisComplet Ã  jourFrance [FR]7832Aucune occurence (12 mois glissants)VADCB/Visa MastercardUniquee-paiement avec 3D SecureFrance [FR]</v>
      </c>
    </row>
    <row r="435" spans="1:31" x14ac:dyDescent="0.35">
      <c r="A435" t="s">
        <v>6</v>
      </c>
      <c r="B435" t="s">
        <v>10</v>
      </c>
      <c r="C435" t="s">
        <v>16</v>
      </c>
      <c r="D435" t="s">
        <v>932</v>
      </c>
      <c r="E435" t="s">
        <v>839</v>
      </c>
      <c r="F435" t="s">
        <v>18</v>
      </c>
      <c r="G435" t="s">
        <v>11</v>
      </c>
      <c r="H435" s="4">
        <v>4789</v>
      </c>
      <c r="I435" t="s">
        <v>24</v>
      </c>
      <c r="J435" t="s">
        <v>37</v>
      </c>
      <c r="K435" t="s">
        <v>294</v>
      </c>
      <c r="L435" t="s">
        <v>595</v>
      </c>
      <c r="M435" t="s">
        <v>23</v>
      </c>
      <c r="N435" t="s">
        <v>11</v>
      </c>
      <c r="O435" t="s">
        <v>1238</v>
      </c>
      <c r="P435">
        <v>133405</v>
      </c>
      <c r="Q435">
        <v>51987459800021</v>
      </c>
      <c r="S435" s="1">
        <v>44301.59652777778</v>
      </c>
      <c r="T435" t="s">
        <v>1239</v>
      </c>
      <c r="V435" t="s">
        <v>1240</v>
      </c>
      <c r="W435" t="s">
        <v>14</v>
      </c>
      <c r="X435" t="s">
        <v>927</v>
      </c>
      <c r="Y435" t="str">
        <f t="shared" si="18"/>
        <v>Domestique</v>
      </c>
      <c r="Z435"/>
      <c r="AA435"/>
      <c r="AB435"/>
      <c r="AC435"/>
      <c r="AD435">
        <f t="shared" si="19"/>
        <v>1</v>
      </c>
      <c r="AE435" t="str">
        <f t="shared" si="20"/>
        <v>En face-Ã -faceSociÃ©tÃ© ou assimilÃ©eBÃ©nÃ©ficiaire PPE&gt; 12 moisComplet Ã  jourFrance [FR]4789Aucune occurence (12 mois glissants)VADTous les Moyens de paiementMultiplee-paiement avec 3D SecureFrance [FR]</v>
      </c>
    </row>
    <row r="436" spans="1:31" x14ac:dyDescent="0.35">
      <c r="A436" t="s">
        <v>6</v>
      </c>
      <c r="B436" t="s">
        <v>10</v>
      </c>
      <c r="C436" t="s">
        <v>16</v>
      </c>
      <c r="D436" t="s">
        <v>19</v>
      </c>
      <c r="E436" t="s">
        <v>839</v>
      </c>
      <c r="F436" t="s">
        <v>18</v>
      </c>
      <c r="G436" t="s">
        <v>11</v>
      </c>
      <c r="H436" s="4">
        <v>5719</v>
      </c>
      <c r="I436" t="s">
        <v>24</v>
      </c>
      <c r="J436" t="s">
        <v>37</v>
      </c>
      <c r="K436" t="s">
        <v>20</v>
      </c>
      <c r="L436" t="s">
        <v>22</v>
      </c>
      <c r="M436" t="s">
        <v>23</v>
      </c>
      <c r="N436" t="s">
        <v>11</v>
      </c>
      <c r="O436" t="s">
        <v>1241</v>
      </c>
      <c r="P436">
        <v>120562</v>
      </c>
      <c r="Q436">
        <v>49769047900025</v>
      </c>
      <c r="S436" s="1">
        <v>44172.642361111109</v>
      </c>
      <c r="T436" t="s">
        <v>1242</v>
      </c>
      <c r="V436" t="s">
        <v>1242</v>
      </c>
      <c r="W436" t="s">
        <v>14</v>
      </c>
      <c r="X436" t="s">
        <v>15</v>
      </c>
      <c r="Y436" t="str">
        <f t="shared" si="18"/>
        <v>Domestique</v>
      </c>
      <c r="Z436"/>
      <c r="AA436"/>
      <c r="AB436"/>
      <c r="AC436"/>
      <c r="AD436">
        <f t="shared" si="19"/>
        <v>1</v>
      </c>
      <c r="AE436" t="str">
        <f t="shared" si="20"/>
        <v>En face-Ã -faceSociÃ©tÃ© ou assimilÃ©eBÃ©nÃ©ficiaire non PPE&gt; 12 moisComplet Ã  jourFrance [FR]5719Aucune occurence (12 mois glissants)VADCB/Visa MastercardUniquee-paiement avec 3D SecureFrance [FR]</v>
      </c>
    </row>
    <row r="437" spans="1:31" x14ac:dyDescent="0.35">
      <c r="A437" t="s">
        <v>6</v>
      </c>
      <c r="B437" t="s">
        <v>10</v>
      </c>
      <c r="C437" t="s">
        <v>16</v>
      </c>
      <c r="D437" t="s">
        <v>19</v>
      </c>
      <c r="E437" t="s">
        <v>839</v>
      </c>
      <c r="F437" t="s">
        <v>18</v>
      </c>
      <c r="G437" t="s">
        <v>11</v>
      </c>
      <c r="H437" s="4">
        <v>5411</v>
      </c>
      <c r="I437" t="s">
        <v>24</v>
      </c>
      <c r="J437" t="s">
        <v>37</v>
      </c>
      <c r="K437" t="s">
        <v>20</v>
      </c>
      <c r="L437" t="s">
        <v>22</v>
      </c>
      <c r="M437" t="s">
        <v>23</v>
      </c>
      <c r="N437" t="s">
        <v>11</v>
      </c>
      <c r="O437" t="s">
        <v>1243</v>
      </c>
      <c r="P437">
        <v>98541</v>
      </c>
      <c r="Q437">
        <v>53152017900023</v>
      </c>
      <c r="S437" s="1">
        <v>43808.682638888888</v>
      </c>
      <c r="T437" t="s">
        <v>1244</v>
      </c>
      <c r="V437" t="s">
        <v>1245</v>
      </c>
      <c r="W437" t="s">
        <v>14</v>
      </c>
      <c r="X437" t="s">
        <v>15</v>
      </c>
      <c r="Y437" t="str">
        <f t="shared" si="18"/>
        <v>Domestique</v>
      </c>
      <c r="Z437"/>
      <c r="AA437"/>
      <c r="AB437"/>
      <c r="AC437"/>
      <c r="AD437">
        <f t="shared" si="19"/>
        <v>1</v>
      </c>
      <c r="AE437" t="str">
        <f t="shared" si="20"/>
        <v>En face-Ã -faceSociÃ©tÃ© ou assimilÃ©eBÃ©nÃ©ficiaire non PPE&gt; 12 moisComplet Ã  jourFrance [FR]5411Aucune occurence (12 mois glissants)VADCB/Visa MastercardUniquee-paiement avec 3D SecureFrance [FR]</v>
      </c>
    </row>
  </sheetData>
  <autoFilter ref="A1:AE437" xr:uid="{6F333B0F-A2E3-4B36-AB9C-9579E137E9F2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5F72F-09A5-4524-B17C-98F6DFFAFB2E}">
  <dimension ref="A1:AE2"/>
  <sheetViews>
    <sheetView workbookViewId="0">
      <selection activeCell="T1" sqref="T1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5965</v>
      </c>
      <c r="I1" t="s">
        <v>348</v>
      </c>
      <c r="J1" t="s">
        <v>37</v>
      </c>
      <c r="K1" t="s">
        <v>20</v>
      </c>
      <c r="L1" t="s">
        <v>22</v>
      </c>
      <c r="M1" t="s">
        <v>23</v>
      </c>
      <c r="N1" t="s">
        <v>11</v>
      </c>
      <c r="O1" t="s">
        <v>343</v>
      </c>
      <c r="P1">
        <v>428170</v>
      </c>
      <c r="Q1">
        <v>43264758400056</v>
      </c>
      <c r="R1" s="4" t="s">
        <v>344</v>
      </c>
      <c r="S1" s="1">
        <v>45583.773611111108</v>
      </c>
      <c r="T1" t="s">
        <v>345</v>
      </c>
      <c r="U1" t="s">
        <v>12</v>
      </c>
      <c r="V1" t="s">
        <v>346</v>
      </c>
      <c r="W1" t="s">
        <v>14</v>
      </c>
      <c r="X1" t="s">
        <v>347</v>
      </c>
      <c r="Y1" s="6" t="str">
        <f>+IF(G1=N1,"Domestique","Autre")</f>
        <v>Domestique</v>
      </c>
      <c r="Z1" s="5">
        <v>2.35</v>
      </c>
      <c r="AA1" s="5" t="s">
        <v>1272</v>
      </c>
      <c r="AB1" s="5" t="s">
        <v>1273</v>
      </c>
      <c r="AC1" s="5" t="s">
        <v>1271</v>
      </c>
      <c r="AD1">
        <f>COUNTIFS($AE$2:$AE$2432,AE1)</f>
        <v>0</v>
      </c>
      <c r="AE1" t="str">
        <f>+B1&amp;C1&amp;D1&amp;E1&amp;F1&amp;G1&amp;H1&amp;I1&amp;J1&amp;K1&amp;L1&amp;M1&amp;N1</f>
        <v>En face-Ã -faceSociÃ©tÃ© ou assimilÃ©eBÃ©nÃ©ficiaire non PPE&lt; 12 moisComplet Ã  jourFrance [FR]5965Une occurence (12 mois glissants)VADCB/Visa MastercardUniquee-paiement avec 3D SecureFrance [FR]</v>
      </c>
    </row>
    <row r="2" spans="1:31" x14ac:dyDescent="0.35">
      <c r="G2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5BF0-6270-4006-9F9D-90009864D3A5}">
  <dimension ref="A1:AE1"/>
  <sheetViews>
    <sheetView topLeftCell="A13" workbookViewId="0">
      <selection activeCell="T1" sqref="T1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932</v>
      </c>
      <c r="E1" t="s">
        <v>839</v>
      </c>
      <c r="F1" t="s">
        <v>18</v>
      </c>
      <c r="G1" t="s">
        <v>11</v>
      </c>
      <c r="H1" s="4">
        <v>4789</v>
      </c>
      <c r="I1" t="s">
        <v>24</v>
      </c>
      <c r="J1" t="s">
        <v>37</v>
      </c>
      <c r="K1" t="s">
        <v>294</v>
      </c>
      <c r="L1" t="s">
        <v>595</v>
      </c>
      <c r="M1" t="s">
        <v>23</v>
      </c>
      <c r="N1" t="s">
        <v>11</v>
      </c>
      <c r="O1" t="s">
        <v>1238</v>
      </c>
      <c r="P1">
        <v>133405</v>
      </c>
      <c r="Q1">
        <v>51987459800021</v>
      </c>
      <c r="R1" s="4"/>
      <c r="S1" s="1">
        <v>44301.59652777778</v>
      </c>
      <c r="T1" t="s">
        <v>1239</v>
      </c>
      <c r="V1" t="s">
        <v>1240</v>
      </c>
      <c r="W1" t="s">
        <v>14</v>
      </c>
      <c r="X1" t="s">
        <v>927</v>
      </c>
      <c r="Y1" s="6" t="str">
        <f>+IF(G1=N1,"Domestique","Autre")</f>
        <v>Domestique</v>
      </c>
      <c r="Z1" s="5">
        <v>2.6</v>
      </c>
      <c r="AA1" s="5" t="s">
        <v>1272</v>
      </c>
      <c r="AB1" s="5" t="s">
        <v>1273</v>
      </c>
      <c r="AC1" s="5" t="s">
        <v>1271</v>
      </c>
      <c r="AD1">
        <f>COUNTIFS($AE$2:$AE$2432,AE1)</f>
        <v>0</v>
      </c>
      <c r="AE1" t="str">
        <f>+B1&amp;C1&amp;D1&amp;E1&amp;F1&amp;G1&amp;H1&amp;I1&amp;J1&amp;K1&amp;L1&amp;M1&amp;N1</f>
        <v>En face-Ã -faceSociÃ©tÃ© ou assimilÃ©eBÃ©nÃ©ficiaire PPE&gt; 12 moisComplet Ã  jourFrance [FR]4789Aucune occurence (12 mois glissants)VADTous les Moyens de paiementMultiplee-paiement avec 3D SecureFrance [FR]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9A838-C766-41A2-8730-6476623F5C12}">
  <dimension ref="A1:AE37"/>
  <sheetViews>
    <sheetView topLeftCell="A55" workbookViewId="0">
      <selection activeCell="T36" sqref="T36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839</v>
      </c>
      <c r="F1" t="s">
        <v>18</v>
      </c>
      <c r="G1" t="s">
        <v>890</v>
      </c>
      <c r="H1" s="4">
        <v>5985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890</v>
      </c>
      <c r="O1" t="s">
        <v>888</v>
      </c>
      <c r="P1">
        <v>371694</v>
      </c>
      <c r="Q1">
        <v>51394046400000</v>
      </c>
      <c r="R1" s="4" t="s">
        <v>344</v>
      </c>
      <c r="S1" s="1">
        <v>45429.454861111109</v>
      </c>
      <c r="T1" t="s">
        <v>889</v>
      </c>
      <c r="U1" t="s">
        <v>49</v>
      </c>
      <c r="V1" t="s">
        <v>891</v>
      </c>
      <c r="W1" t="s">
        <v>14</v>
      </c>
      <c r="X1" t="s">
        <v>347</v>
      </c>
      <c r="Y1" s="6" t="str">
        <f>+IF(G1=N1,"Domestique","Autre")</f>
        <v>Domestique</v>
      </c>
      <c r="Z1" s="5">
        <v>1.85</v>
      </c>
      <c r="AA1" s="5" t="s">
        <v>1269</v>
      </c>
      <c r="AB1" s="5" t="s">
        <v>1269</v>
      </c>
      <c r="AC1" s="5" t="s">
        <v>1270</v>
      </c>
      <c r="AD1">
        <f>COUNTIFS($AE$2:$AE$2432,AE1)</f>
        <v>0</v>
      </c>
      <c r="AE1" t="str">
        <f>+B1&amp;C1&amp;D1&amp;E1&amp;F1&amp;G1&amp;H1&amp;I1&amp;J1&amp;K1&amp;L1&amp;M1&amp;N1</f>
        <v>En face-Ã -faceSociÃ©tÃ© ou assimilÃ©eBÃ©nÃ©ficiaire non PPE&gt; 12 moisComplet Ã  jourPortugal [PT]5985Aucune occurence (12 mois glissants)VADCB/Visa MastercardUniquee-paiement avec 3D SecurePortugal [PT]</v>
      </c>
    </row>
    <row r="2" spans="1:31" x14ac:dyDescent="0.35">
      <c r="G2">
        <v>1</v>
      </c>
    </row>
    <row r="36" spans="1:31" x14ac:dyDescent="0.35">
      <c r="A36" t="s">
        <v>6</v>
      </c>
      <c r="B36" t="s">
        <v>10</v>
      </c>
      <c r="C36" t="s">
        <v>16</v>
      </c>
      <c r="D36" t="s">
        <v>19</v>
      </c>
      <c r="E36" t="s">
        <v>839</v>
      </c>
      <c r="F36" t="s">
        <v>18</v>
      </c>
      <c r="G36" t="s">
        <v>11</v>
      </c>
      <c r="H36" s="4">
        <v>5985</v>
      </c>
      <c r="I36" t="s">
        <v>24</v>
      </c>
      <c r="J36" t="s">
        <v>37</v>
      </c>
      <c r="K36" t="s">
        <v>20</v>
      </c>
      <c r="L36" t="s">
        <v>22</v>
      </c>
      <c r="M36" t="s">
        <v>23</v>
      </c>
      <c r="N36" t="s">
        <v>11</v>
      </c>
      <c r="O36" t="s">
        <v>919</v>
      </c>
      <c r="P36">
        <v>334485</v>
      </c>
      <c r="Q36">
        <v>450011209</v>
      </c>
      <c r="R36" s="4" t="s">
        <v>344</v>
      </c>
      <c r="S36" s="1">
        <v>45335.595138888886</v>
      </c>
      <c r="T36" t="s">
        <v>920</v>
      </c>
      <c r="V36" t="s">
        <v>921</v>
      </c>
      <c r="W36" t="s">
        <v>14</v>
      </c>
      <c r="X36" t="s">
        <v>15</v>
      </c>
      <c r="Y36" s="6" t="str">
        <f>+IF(G36=N36,"Domestique","Autre")</f>
        <v>Domestique</v>
      </c>
      <c r="Z36" s="5">
        <v>0.6</v>
      </c>
      <c r="AA36" s="5" t="s">
        <v>1268</v>
      </c>
      <c r="AB36" s="5" t="s">
        <v>1269</v>
      </c>
      <c r="AC36" s="5" t="s">
        <v>1270</v>
      </c>
      <c r="AD36">
        <f>COUNTIFS($AE$2:$AE$2432,AE36)</f>
        <v>1</v>
      </c>
      <c r="AE36" t="str">
        <f>+B36&amp;C36&amp;D36&amp;E36&amp;F36&amp;G36&amp;H36&amp;I36&amp;J36&amp;K36&amp;L36&amp;M36&amp;N36</f>
        <v>En face-Ã -faceSociÃ©tÃ© ou assimilÃ©eBÃ©nÃ©ficiaire non PPE&gt; 12 moisComplet Ã  jourFrance [FR]5985Aucune occurence (12 mois glissants)VADCB/Visa MastercardUniquee-paiement avec 3D SecureFrance [FR]</v>
      </c>
    </row>
    <row r="37" spans="1:31" x14ac:dyDescent="0.35">
      <c r="G37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FEF6-982B-42E5-8FEB-0F943D1E9CC6}">
  <dimension ref="A1:AE111"/>
  <sheetViews>
    <sheetView topLeftCell="A37" workbookViewId="0">
      <selection activeCell="T39" sqref="T39"/>
    </sheetView>
  </sheetViews>
  <sheetFormatPr baseColWidth="10" defaultRowHeight="14.5" x14ac:dyDescent="0.35"/>
  <cols>
    <col min="20" max="20" width="46.26953125" bestFit="1" customWidth="1"/>
  </cols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2741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11</v>
      </c>
      <c r="O1" s="55" t="s">
        <v>494</v>
      </c>
      <c r="P1">
        <v>381352</v>
      </c>
      <c r="Q1">
        <v>35386720300047</v>
      </c>
      <c r="R1" s="4" t="s">
        <v>495</v>
      </c>
      <c r="S1" s="1">
        <v>45454.722916666666</v>
      </c>
      <c r="T1" t="s">
        <v>496</v>
      </c>
      <c r="U1" t="s">
        <v>497</v>
      </c>
      <c r="V1" t="s">
        <v>498</v>
      </c>
      <c r="W1" t="s">
        <v>14</v>
      </c>
      <c r="X1" t="s">
        <v>15</v>
      </c>
      <c r="Y1" s="6" t="str">
        <f t="shared" ref="Y1:Y5" si="0">+IF(G1=N1,"Domestique","Autre")</f>
        <v>Domestique</v>
      </c>
      <c r="Z1" s="5">
        <v>0.85</v>
      </c>
      <c r="AA1" s="5" t="s">
        <v>1268</v>
      </c>
      <c r="AB1" s="5" t="s">
        <v>1269</v>
      </c>
      <c r="AC1" s="5" t="s">
        <v>1270</v>
      </c>
      <c r="AD1">
        <f>COUNTIFS($AE$2:$AE$2431,AE1)</f>
        <v>4</v>
      </c>
      <c r="AE1" t="str">
        <f t="shared" ref="AE1:AE5" si="1">+B1&amp;C1&amp;D1&amp;E1&amp;F1&amp;G1&amp;H1&amp;I1&amp;J1&amp;K1&amp;L1&amp;M1&amp;N1</f>
        <v>En face-Ã -faceSociÃ©tÃ© ou assimilÃ©eBÃ©nÃ©ficiaire non PPE&lt; 12 moisComplet Ã  jourFrance [FR]2741Aucune occurence (12 mois glissants)VADCB/Visa MastercardUniquee-paiement avec 3D SecureFrance [FR]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2741</v>
      </c>
      <c r="I2" t="s">
        <v>24</v>
      </c>
      <c r="J2" t="s">
        <v>37</v>
      </c>
      <c r="K2" t="s">
        <v>20</v>
      </c>
      <c r="L2" t="s">
        <v>22</v>
      </c>
      <c r="M2" t="s">
        <v>23</v>
      </c>
      <c r="N2" t="s">
        <v>11</v>
      </c>
      <c r="O2" s="55" t="s">
        <v>502</v>
      </c>
      <c r="P2">
        <v>380803</v>
      </c>
      <c r="Q2">
        <v>32356489800035</v>
      </c>
      <c r="R2" s="4" t="s">
        <v>495</v>
      </c>
      <c r="S2" s="1">
        <v>45453.697222222225</v>
      </c>
      <c r="T2" t="s">
        <v>503</v>
      </c>
      <c r="U2" t="s">
        <v>497</v>
      </c>
      <c r="V2" t="s">
        <v>504</v>
      </c>
      <c r="W2" t="s">
        <v>14</v>
      </c>
      <c r="X2" t="s">
        <v>15</v>
      </c>
      <c r="Y2" s="6" t="str">
        <f t="shared" si="0"/>
        <v>Domestique</v>
      </c>
      <c r="Z2" s="5">
        <v>0.85</v>
      </c>
      <c r="AA2" s="5" t="s">
        <v>1268</v>
      </c>
      <c r="AB2" s="5" t="s">
        <v>1269</v>
      </c>
      <c r="AC2" s="5" t="s">
        <v>1270</v>
      </c>
      <c r="AD2">
        <f>COUNTIFS($AE$2:$AE$2431,AE2)</f>
        <v>4</v>
      </c>
      <c r="AE2" t="str">
        <f t="shared" si="1"/>
        <v>En face-Ã -faceSociÃ©tÃ© ou assimilÃ©eBÃ©nÃ©ficiaire non PPE&lt; 12 moisComplet Ã  jourFrance [FR]2741Aucune occurence (12 mois glissants)VADCB/Visa MastercardUniquee-paiement avec 3D SecureFrance [FR]</v>
      </c>
    </row>
    <row r="3" spans="1:31" x14ac:dyDescent="0.35">
      <c r="A3" t="s">
        <v>6</v>
      </c>
      <c r="B3" t="s">
        <v>10</v>
      </c>
      <c r="C3" t="s">
        <v>16</v>
      </c>
      <c r="D3" t="s">
        <v>19</v>
      </c>
      <c r="E3" t="s">
        <v>17</v>
      </c>
      <c r="F3" t="s">
        <v>18</v>
      </c>
      <c r="G3" t="s">
        <v>11</v>
      </c>
      <c r="H3" s="4">
        <v>2741</v>
      </c>
      <c r="I3" t="s">
        <v>24</v>
      </c>
      <c r="J3" t="s">
        <v>37</v>
      </c>
      <c r="K3" t="s">
        <v>20</v>
      </c>
      <c r="L3" t="s">
        <v>22</v>
      </c>
      <c r="M3" t="s">
        <v>23</v>
      </c>
      <c r="N3" t="s">
        <v>11</v>
      </c>
      <c r="O3" s="55" t="s">
        <v>505</v>
      </c>
      <c r="P3">
        <v>380801</v>
      </c>
      <c r="Q3">
        <v>85780286200204</v>
      </c>
      <c r="R3" s="4" t="s">
        <v>506</v>
      </c>
      <c r="S3" s="1">
        <v>45453.688888888886</v>
      </c>
      <c r="T3" t="s">
        <v>507</v>
      </c>
      <c r="U3" t="s">
        <v>497</v>
      </c>
      <c r="V3" t="s">
        <v>508</v>
      </c>
      <c r="W3" t="s">
        <v>14</v>
      </c>
      <c r="X3" t="s">
        <v>15</v>
      </c>
      <c r="Y3" s="6" t="str">
        <f t="shared" si="0"/>
        <v>Domestique</v>
      </c>
      <c r="Z3" s="5">
        <v>0.85</v>
      </c>
      <c r="AA3" s="5" t="s">
        <v>1268</v>
      </c>
      <c r="AB3" s="5" t="s">
        <v>1269</v>
      </c>
      <c r="AC3" s="5" t="s">
        <v>1270</v>
      </c>
      <c r="AD3">
        <f>COUNTIFS($AE$2:$AE$2431,AE3)</f>
        <v>4</v>
      </c>
      <c r="AE3" t="str">
        <f t="shared" si="1"/>
        <v>En face-Ã -faceSociÃ©tÃ© ou assimilÃ©eBÃ©nÃ©ficiaire non PPE&lt; 12 moisComplet Ã  jourFrance [FR]2741Aucune occurence (12 mois glissants)VADCB/Visa MastercardUniquee-paiement avec 3D SecureFrance [FR]</v>
      </c>
    </row>
    <row r="4" spans="1:31" x14ac:dyDescent="0.35">
      <c r="A4" t="s">
        <v>6</v>
      </c>
      <c r="B4" t="s">
        <v>10</v>
      </c>
      <c r="C4" t="s">
        <v>16</v>
      </c>
      <c r="D4" t="s">
        <v>19</v>
      </c>
      <c r="E4" t="s">
        <v>17</v>
      </c>
      <c r="F4" t="s">
        <v>18</v>
      </c>
      <c r="G4" t="s">
        <v>11</v>
      </c>
      <c r="H4" s="4">
        <v>2741</v>
      </c>
      <c r="I4" t="s">
        <v>24</v>
      </c>
      <c r="J4" t="s">
        <v>37</v>
      </c>
      <c r="K4" t="s">
        <v>20</v>
      </c>
      <c r="L4" t="s">
        <v>22</v>
      </c>
      <c r="M4" t="s">
        <v>23</v>
      </c>
      <c r="N4" t="s">
        <v>11</v>
      </c>
      <c r="O4" s="55" t="s">
        <v>509</v>
      </c>
      <c r="P4">
        <v>380800</v>
      </c>
      <c r="Q4">
        <v>57565040300018</v>
      </c>
      <c r="R4" s="4" t="s">
        <v>506</v>
      </c>
      <c r="S4" s="1">
        <v>45453.675694444442</v>
      </c>
      <c r="T4" t="s">
        <v>510</v>
      </c>
      <c r="U4" t="s">
        <v>497</v>
      </c>
      <c r="V4" t="s">
        <v>511</v>
      </c>
      <c r="W4" t="s">
        <v>14</v>
      </c>
      <c r="X4" t="s">
        <v>15</v>
      </c>
      <c r="Y4" s="6" t="str">
        <f t="shared" si="0"/>
        <v>Domestique</v>
      </c>
      <c r="Z4" s="5">
        <v>0.85</v>
      </c>
      <c r="AA4" s="5" t="s">
        <v>1268</v>
      </c>
      <c r="AB4" s="5" t="s">
        <v>1269</v>
      </c>
      <c r="AC4" s="5" t="s">
        <v>1270</v>
      </c>
      <c r="AD4">
        <f>COUNTIFS($AE$2:$AE$2431,AE4)</f>
        <v>4</v>
      </c>
      <c r="AE4" t="str">
        <f t="shared" si="1"/>
        <v>En face-Ã -faceSociÃ©tÃ© ou assimilÃ©eBÃ©nÃ©ficiaire non PPE&lt; 12 moisComplet Ã  jourFrance [FR]2741Aucune occurence (12 mois glissants)VADCB/Visa MastercardUniquee-paiement avec 3D SecureFrance [FR]</v>
      </c>
    </row>
    <row r="5" spans="1:31" x14ac:dyDescent="0.35">
      <c r="A5" t="s">
        <v>6</v>
      </c>
      <c r="B5" t="s">
        <v>10</v>
      </c>
      <c r="C5" t="s">
        <v>16</v>
      </c>
      <c r="D5" t="s">
        <v>19</v>
      </c>
      <c r="E5" t="s">
        <v>17</v>
      </c>
      <c r="F5" t="s">
        <v>18</v>
      </c>
      <c r="G5" t="s">
        <v>11</v>
      </c>
      <c r="H5" s="4">
        <v>2741</v>
      </c>
      <c r="I5" t="s">
        <v>24</v>
      </c>
      <c r="J5" t="s">
        <v>37</v>
      </c>
      <c r="K5" t="s">
        <v>20</v>
      </c>
      <c r="L5" t="s">
        <v>22</v>
      </c>
      <c r="M5" t="s">
        <v>23</v>
      </c>
      <c r="N5" t="s">
        <v>11</v>
      </c>
      <c r="O5" s="55" t="s">
        <v>512</v>
      </c>
      <c r="P5">
        <v>380785</v>
      </c>
      <c r="Q5">
        <v>77560935700063</v>
      </c>
      <c r="R5" s="4" t="s">
        <v>506</v>
      </c>
      <c r="S5" s="1">
        <v>45453.666666666664</v>
      </c>
      <c r="T5" t="s">
        <v>513</v>
      </c>
      <c r="U5" t="s">
        <v>497</v>
      </c>
      <c r="V5" t="s">
        <v>514</v>
      </c>
      <c r="W5" t="s">
        <v>14</v>
      </c>
      <c r="X5" t="s">
        <v>15</v>
      </c>
      <c r="Y5" s="6" t="str">
        <f t="shared" si="0"/>
        <v>Domestique</v>
      </c>
      <c r="Z5" s="5">
        <v>0.85</v>
      </c>
      <c r="AA5" s="5" t="s">
        <v>1268</v>
      </c>
      <c r="AB5" s="5" t="s">
        <v>1269</v>
      </c>
      <c r="AC5" s="5" t="s">
        <v>1270</v>
      </c>
      <c r="AD5">
        <f>COUNTIFS($AE$2:$AE$2431,AE5)</f>
        <v>4</v>
      </c>
      <c r="AE5" t="str">
        <f t="shared" si="1"/>
        <v>En face-Ã -faceSociÃ©tÃ© ou assimilÃ©eBÃ©nÃ©ficiaire non PPE&lt; 12 moisComplet Ã  jourFrance [FR]2741Aucune occurence (12 mois glissants)VADCB/Visa MastercardUniquee-paiement avec 3D SecureFrance [FR]</v>
      </c>
    </row>
    <row r="6" spans="1:31" x14ac:dyDescent="0.35">
      <c r="G6">
        <f>COUNTA(G1:G5)</f>
        <v>5</v>
      </c>
    </row>
    <row r="39" spans="1:31" x14ac:dyDescent="0.35">
      <c r="A39" t="s">
        <v>6</v>
      </c>
      <c r="B39" t="s">
        <v>10</v>
      </c>
      <c r="C39" t="s">
        <v>16</v>
      </c>
      <c r="D39" t="s">
        <v>19</v>
      </c>
      <c r="E39" t="s">
        <v>839</v>
      </c>
      <c r="F39" t="s">
        <v>18</v>
      </c>
      <c r="G39" t="s">
        <v>11</v>
      </c>
      <c r="H39" s="4">
        <v>2741</v>
      </c>
      <c r="I39" t="s">
        <v>24</v>
      </c>
      <c r="J39" t="s">
        <v>37</v>
      </c>
      <c r="K39" t="s">
        <v>20</v>
      </c>
      <c r="L39" t="s">
        <v>22</v>
      </c>
      <c r="M39" t="s">
        <v>23</v>
      </c>
      <c r="N39" t="s">
        <v>11</v>
      </c>
      <c r="O39" s="55" t="s">
        <v>933</v>
      </c>
      <c r="P39">
        <v>315837</v>
      </c>
      <c r="Q39">
        <v>37771465400011</v>
      </c>
      <c r="R39" s="4" t="s">
        <v>506</v>
      </c>
      <c r="S39" s="1">
        <v>45279.670138888891</v>
      </c>
      <c r="T39" t="s">
        <v>934</v>
      </c>
      <c r="U39" t="s">
        <v>497</v>
      </c>
      <c r="V39" t="s">
        <v>935</v>
      </c>
      <c r="W39" t="s">
        <v>14</v>
      </c>
      <c r="X39" t="s">
        <v>15</v>
      </c>
      <c r="Y39" s="6" t="str">
        <f>+IF(G39=N39,"Domestique","Autre")</f>
        <v>Domestique</v>
      </c>
      <c r="Z39" s="5">
        <v>0.6</v>
      </c>
      <c r="AA39" s="5" t="s">
        <v>1268</v>
      </c>
      <c r="AB39" s="5" t="s">
        <v>1269</v>
      </c>
      <c r="AC39" s="5" t="s">
        <v>1270</v>
      </c>
      <c r="AD39">
        <f>COUNTIFS($AE$2:$AE$2431,AE39)</f>
        <v>1</v>
      </c>
      <c r="AE39" t="str">
        <f>+B39&amp;C39&amp;D39&amp;E39&amp;F39&amp;G39&amp;H39&amp;I39&amp;J39&amp;K39&amp;L39&amp;M39&amp;N39</f>
        <v>En face-Ã -faceSociÃ©tÃ© ou assimilÃ©eBÃ©nÃ©ficiaire non PPE&gt; 12 moisComplet Ã  jourFrance [FR]2741Aucune occurence (12 mois glissants)VADCB/Visa MastercardUniquee-paiement avec 3D SecureFrance [FR]</v>
      </c>
    </row>
    <row r="40" spans="1:31" x14ac:dyDescent="0.35">
      <c r="G40">
        <f>COUNTA(G35:G39)</f>
        <v>1</v>
      </c>
    </row>
    <row r="76" spans="7:7" x14ac:dyDescent="0.35">
      <c r="G76">
        <f>SUM(G1:G75)</f>
        <v>6</v>
      </c>
    </row>
    <row r="111" spans="7:7" x14ac:dyDescent="0.35">
      <c r="G111">
        <f>SUM(G1:G110)</f>
        <v>12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E52F-D8E2-44CC-B4B7-EFEA633C9D52}">
  <dimension ref="A1:AE361"/>
  <sheetViews>
    <sheetView topLeftCell="A334" workbookViewId="0">
      <selection activeCell="T317" sqref="T317"/>
    </sheetView>
  </sheetViews>
  <sheetFormatPr baseColWidth="10" defaultRowHeight="14.5" x14ac:dyDescent="0.35"/>
  <cols>
    <col min="19" max="19" width="7.1796875" customWidth="1"/>
  </cols>
  <sheetData>
    <row r="1" spans="1:31" s="25" customFormat="1" x14ac:dyDescent="0.35">
      <c r="A1" s="25" t="s">
        <v>6</v>
      </c>
      <c r="B1" s="25" t="s">
        <v>10</v>
      </c>
      <c r="C1" s="25" t="s">
        <v>16</v>
      </c>
      <c r="D1" s="25" t="s">
        <v>19</v>
      </c>
      <c r="E1" s="25" t="s">
        <v>17</v>
      </c>
      <c r="F1" s="25" t="s">
        <v>18</v>
      </c>
      <c r="G1" s="25" t="s">
        <v>11</v>
      </c>
      <c r="H1" s="26">
        <v>5712</v>
      </c>
      <c r="I1" s="25" t="s">
        <v>24</v>
      </c>
      <c r="J1" s="25" t="s">
        <v>37</v>
      </c>
      <c r="K1" s="25" t="s">
        <v>20</v>
      </c>
      <c r="L1" s="25" t="s">
        <v>22</v>
      </c>
      <c r="M1" s="25" t="s">
        <v>23</v>
      </c>
      <c r="N1" s="25" t="s">
        <v>11</v>
      </c>
      <c r="O1" s="25" t="s">
        <v>51</v>
      </c>
      <c r="P1" s="25">
        <v>512145</v>
      </c>
      <c r="Q1" s="25">
        <v>45347557600022</v>
      </c>
      <c r="R1" s="26" t="s">
        <v>52</v>
      </c>
      <c r="S1" s="27">
        <v>45832.657638888886</v>
      </c>
      <c r="T1" s="25" t="s">
        <v>53</v>
      </c>
      <c r="U1" s="25" t="s">
        <v>35</v>
      </c>
      <c r="V1" s="25" t="s">
        <v>54</v>
      </c>
      <c r="W1" s="25" t="s">
        <v>14</v>
      </c>
      <c r="X1" s="25" t="s">
        <v>15</v>
      </c>
      <c r="Y1" s="28" t="str">
        <f t="shared" ref="Y1:Y36" si="0">+IF(G1=N1,"Domestique","Autre")</f>
        <v>Domestique</v>
      </c>
      <c r="Z1" s="29">
        <v>0.85</v>
      </c>
      <c r="AA1" s="29" t="s">
        <v>1268</v>
      </c>
      <c r="AB1" s="29" t="s">
        <v>1269</v>
      </c>
      <c r="AC1" s="29" t="s">
        <v>1270</v>
      </c>
      <c r="AD1" s="25">
        <f>COUNTIFS($AE$2:$AE$2431,AE1)</f>
        <v>35</v>
      </c>
      <c r="AE1" s="25" t="str">
        <f t="shared" ref="AE1:AE36" si="1">+B1&amp;C1&amp;D1&amp;E1&amp;F1&amp;G1&amp;H1&amp;I1&amp;J1&amp;K1&amp;L1&amp;M1&amp;N1</f>
        <v>En face-Ã -faceSociÃ©tÃ© ou assimilÃ©eBÃ©nÃ©ficiaire non PPE&lt; 12 moisComplet Ã  jourFrance [FR]5712Aucune occurence (12 mois glissants)VADCB/Visa MastercardUniquee-paiement avec 3D SecureFrance [FR]</v>
      </c>
    </row>
    <row r="2" spans="1:31" s="25" customFormat="1" x14ac:dyDescent="0.35">
      <c r="A2" s="25" t="s">
        <v>6</v>
      </c>
      <c r="B2" s="25" t="s">
        <v>10</v>
      </c>
      <c r="C2" s="25" t="s">
        <v>16</v>
      </c>
      <c r="D2" s="25" t="s">
        <v>19</v>
      </c>
      <c r="E2" s="25" t="s">
        <v>17</v>
      </c>
      <c r="F2" s="25" t="s">
        <v>18</v>
      </c>
      <c r="G2" s="25" t="s">
        <v>11</v>
      </c>
      <c r="H2" s="26">
        <v>5712</v>
      </c>
      <c r="I2" s="25" t="s">
        <v>24</v>
      </c>
      <c r="J2" s="25" t="s">
        <v>37</v>
      </c>
      <c r="K2" s="25" t="s">
        <v>20</v>
      </c>
      <c r="L2" s="25" t="s">
        <v>22</v>
      </c>
      <c r="M2" s="25" t="s">
        <v>23</v>
      </c>
      <c r="N2" s="25" t="s">
        <v>11</v>
      </c>
      <c r="O2" s="25" t="s">
        <v>55</v>
      </c>
      <c r="P2" s="25">
        <v>509167</v>
      </c>
      <c r="Q2" s="25">
        <v>85241053900021</v>
      </c>
      <c r="R2" s="26" t="s">
        <v>52</v>
      </c>
      <c r="S2" s="27">
        <v>45824.51458333333</v>
      </c>
      <c r="T2" s="25" t="s">
        <v>56</v>
      </c>
      <c r="U2" s="25" t="s">
        <v>35</v>
      </c>
      <c r="V2" s="25" t="s">
        <v>57</v>
      </c>
      <c r="W2" s="25" t="s">
        <v>14</v>
      </c>
      <c r="X2" s="25" t="s">
        <v>15</v>
      </c>
      <c r="Y2" s="28" t="str">
        <f t="shared" si="0"/>
        <v>Domestique</v>
      </c>
      <c r="Z2" s="29">
        <v>0.85</v>
      </c>
      <c r="AA2" s="29" t="s">
        <v>1268</v>
      </c>
      <c r="AB2" s="29" t="s">
        <v>1269</v>
      </c>
      <c r="AC2" s="29" t="s">
        <v>1270</v>
      </c>
      <c r="AD2" s="25">
        <f>COUNTIFS($AE$2:$AE$2431,AE2)</f>
        <v>35</v>
      </c>
      <c r="AE2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" spans="1:31" s="25" customFormat="1" x14ac:dyDescent="0.35">
      <c r="A3" s="25" t="s">
        <v>6</v>
      </c>
      <c r="B3" s="25" t="s">
        <v>10</v>
      </c>
      <c r="C3" s="25" t="s">
        <v>16</v>
      </c>
      <c r="D3" s="25" t="s">
        <v>19</v>
      </c>
      <c r="E3" s="25" t="s">
        <v>17</v>
      </c>
      <c r="F3" s="25" t="s">
        <v>18</v>
      </c>
      <c r="G3" s="25" t="s">
        <v>11</v>
      </c>
      <c r="H3" s="26">
        <v>5712</v>
      </c>
      <c r="I3" s="25" t="s">
        <v>24</v>
      </c>
      <c r="J3" s="25" t="s">
        <v>37</v>
      </c>
      <c r="K3" s="25" t="s">
        <v>20</v>
      </c>
      <c r="L3" s="25" t="s">
        <v>22</v>
      </c>
      <c r="M3" s="25" t="s">
        <v>23</v>
      </c>
      <c r="N3" s="25" t="s">
        <v>11</v>
      </c>
      <c r="O3" s="25" t="s">
        <v>58</v>
      </c>
      <c r="P3" s="25">
        <v>509153</v>
      </c>
      <c r="Q3" s="25">
        <v>89048609500023</v>
      </c>
      <c r="R3" s="26" t="s">
        <v>52</v>
      </c>
      <c r="S3" s="27">
        <v>45824.507638888892</v>
      </c>
      <c r="T3" s="25" t="s">
        <v>59</v>
      </c>
      <c r="U3" s="25" t="s">
        <v>35</v>
      </c>
      <c r="V3" s="25" t="s">
        <v>60</v>
      </c>
      <c r="W3" s="25" t="s">
        <v>14</v>
      </c>
      <c r="X3" s="25" t="s">
        <v>15</v>
      </c>
      <c r="Y3" s="28" t="str">
        <f t="shared" si="0"/>
        <v>Domestique</v>
      </c>
      <c r="Z3" s="29">
        <v>0.85</v>
      </c>
      <c r="AA3" s="29" t="s">
        <v>1268</v>
      </c>
      <c r="AB3" s="29" t="s">
        <v>1269</v>
      </c>
      <c r="AC3" s="29" t="s">
        <v>1270</v>
      </c>
      <c r="AD3" s="25">
        <f>COUNTIFS($AE$2:$AE$2431,AE3)</f>
        <v>35</v>
      </c>
      <c r="AE3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4" spans="1:31" s="25" customFormat="1" x14ac:dyDescent="0.35">
      <c r="A4" s="25" t="s">
        <v>6</v>
      </c>
      <c r="B4" s="25" t="s">
        <v>10</v>
      </c>
      <c r="C4" s="25" t="s">
        <v>16</v>
      </c>
      <c r="D4" s="25" t="s">
        <v>19</v>
      </c>
      <c r="E4" s="25" t="s">
        <v>17</v>
      </c>
      <c r="F4" s="25" t="s">
        <v>18</v>
      </c>
      <c r="G4" s="25" t="s">
        <v>11</v>
      </c>
      <c r="H4" s="26">
        <v>5712</v>
      </c>
      <c r="I4" s="25" t="s">
        <v>24</v>
      </c>
      <c r="J4" s="25" t="s">
        <v>37</v>
      </c>
      <c r="K4" s="25" t="s">
        <v>20</v>
      </c>
      <c r="L4" s="25" t="s">
        <v>22</v>
      </c>
      <c r="M4" s="25" t="s">
        <v>23</v>
      </c>
      <c r="N4" s="25" t="s">
        <v>11</v>
      </c>
      <c r="O4" s="25" t="s">
        <v>61</v>
      </c>
      <c r="P4" s="25">
        <v>509140</v>
      </c>
      <c r="Q4" s="25">
        <v>89917504600023</v>
      </c>
      <c r="R4" s="26" t="s">
        <v>52</v>
      </c>
      <c r="S4" s="27">
        <v>45824.5</v>
      </c>
      <c r="T4" s="25" t="s">
        <v>62</v>
      </c>
      <c r="U4" s="25" t="s">
        <v>35</v>
      </c>
      <c r="V4" s="25" t="s">
        <v>63</v>
      </c>
      <c r="W4" s="25" t="s">
        <v>14</v>
      </c>
      <c r="X4" s="25" t="s">
        <v>15</v>
      </c>
      <c r="Y4" s="28" t="str">
        <f t="shared" si="0"/>
        <v>Domestique</v>
      </c>
      <c r="Z4" s="29">
        <v>0.85</v>
      </c>
      <c r="AA4" s="29" t="s">
        <v>1268</v>
      </c>
      <c r="AB4" s="29" t="s">
        <v>1269</v>
      </c>
      <c r="AC4" s="29" t="s">
        <v>1270</v>
      </c>
      <c r="AD4" s="25">
        <f>COUNTIFS($AE$2:$AE$2431,AE4)</f>
        <v>35</v>
      </c>
      <c r="AE4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5" spans="1:31" s="25" customFormat="1" x14ac:dyDescent="0.35">
      <c r="A5" s="25" t="s">
        <v>6</v>
      </c>
      <c r="B5" s="25" t="s">
        <v>10</v>
      </c>
      <c r="C5" s="25" t="s">
        <v>16</v>
      </c>
      <c r="D5" s="25" t="s">
        <v>19</v>
      </c>
      <c r="E5" s="25" t="s">
        <v>17</v>
      </c>
      <c r="F5" s="25" t="s">
        <v>18</v>
      </c>
      <c r="G5" s="25" t="s">
        <v>11</v>
      </c>
      <c r="H5" s="26">
        <v>5712</v>
      </c>
      <c r="I5" s="25" t="s">
        <v>24</v>
      </c>
      <c r="J5" s="25" t="s">
        <v>37</v>
      </c>
      <c r="K5" s="25" t="s">
        <v>20</v>
      </c>
      <c r="L5" s="25" t="s">
        <v>22</v>
      </c>
      <c r="M5" s="25" t="s">
        <v>23</v>
      </c>
      <c r="N5" s="25" t="s">
        <v>11</v>
      </c>
      <c r="O5" s="25" t="s">
        <v>64</v>
      </c>
      <c r="P5" s="25">
        <v>509122</v>
      </c>
      <c r="Q5" s="25">
        <v>89045105700024</v>
      </c>
      <c r="R5" s="26" t="s">
        <v>52</v>
      </c>
      <c r="S5" s="27">
        <v>45824.480555555558</v>
      </c>
      <c r="T5" s="25" t="s">
        <v>65</v>
      </c>
      <c r="U5" s="25" t="s">
        <v>35</v>
      </c>
      <c r="V5" s="25" t="s">
        <v>66</v>
      </c>
      <c r="W5" s="25" t="s">
        <v>14</v>
      </c>
      <c r="X5" s="25" t="s">
        <v>15</v>
      </c>
      <c r="Y5" s="28" t="str">
        <f t="shared" si="0"/>
        <v>Domestique</v>
      </c>
      <c r="Z5" s="29">
        <v>0.85</v>
      </c>
      <c r="AA5" s="29" t="s">
        <v>1268</v>
      </c>
      <c r="AB5" s="29" t="s">
        <v>1269</v>
      </c>
      <c r="AC5" s="29" t="s">
        <v>1270</v>
      </c>
      <c r="AD5" s="25">
        <f>COUNTIFS($AE$2:$AE$2431,AE5)</f>
        <v>35</v>
      </c>
      <c r="AE5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6" spans="1:31" s="25" customFormat="1" x14ac:dyDescent="0.35">
      <c r="A6" s="25" t="s">
        <v>6</v>
      </c>
      <c r="B6" s="25" t="s">
        <v>10</v>
      </c>
      <c r="C6" s="25" t="s">
        <v>16</v>
      </c>
      <c r="D6" s="25" t="s">
        <v>19</v>
      </c>
      <c r="E6" s="25" t="s">
        <v>17</v>
      </c>
      <c r="F6" s="25" t="s">
        <v>18</v>
      </c>
      <c r="G6" s="25" t="s">
        <v>11</v>
      </c>
      <c r="H6" s="26">
        <v>5712</v>
      </c>
      <c r="I6" s="25" t="s">
        <v>24</v>
      </c>
      <c r="J6" s="25" t="s">
        <v>37</v>
      </c>
      <c r="K6" s="25" t="s">
        <v>20</v>
      </c>
      <c r="L6" s="25" t="s">
        <v>22</v>
      </c>
      <c r="M6" s="25" t="s">
        <v>23</v>
      </c>
      <c r="N6" s="25" t="s">
        <v>11</v>
      </c>
      <c r="O6" s="25" t="s">
        <v>77</v>
      </c>
      <c r="P6" s="25">
        <v>499038</v>
      </c>
      <c r="Q6" s="25">
        <v>94240934300020</v>
      </c>
      <c r="R6" s="26" t="s">
        <v>52</v>
      </c>
      <c r="S6" s="27">
        <v>45792.586111111108</v>
      </c>
      <c r="T6" s="25" t="s">
        <v>78</v>
      </c>
      <c r="U6" s="25" t="s">
        <v>79</v>
      </c>
      <c r="V6" s="25" t="s">
        <v>80</v>
      </c>
      <c r="W6" s="25" t="s">
        <v>14</v>
      </c>
      <c r="X6" s="25" t="s">
        <v>15</v>
      </c>
      <c r="Y6" s="28" t="str">
        <f t="shared" si="0"/>
        <v>Domestique</v>
      </c>
      <c r="Z6" s="29">
        <v>0.85</v>
      </c>
      <c r="AA6" s="29" t="s">
        <v>1268</v>
      </c>
      <c r="AB6" s="29" t="s">
        <v>1269</v>
      </c>
      <c r="AC6" s="29" t="s">
        <v>1270</v>
      </c>
      <c r="AD6" s="25">
        <f>COUNTIFS($AE$2:$AE$2431,AE6)</f>
        <v>35</v>
      </c>
      <c r="AE6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7" spans="1:31" s="25" customFormat="1" x14ac:dyDescent="0.35">
      <c r="A7" s="25" t="s">
        <v>6</v>
      </c>
      <c r="B7" s="25" t="s">
        <v>10</v>
      </c>
      <c r="C7" s="25" t="s">
        <v>16</v>
      </c>
      <c r="D7" s="25" t="s">
        <v>19</v>
      </c>
      <c r="E7" s="25" t="s">
        <v>17</v>
      </c>
      <c r="F7" s="25" t="s">
        <v>18</v>
      </c>
      <c r="G7" s="25" t="s">
        <v>11</v>
      </c>
      <c r="H7" s="26">
        <v>5712</v>
      </c>
      <c r="I7" s="25" t="s">
        <v>24</v>
      </c>
      <c r="J7" s="25" t="s">
        <v>37</v>
      </c>
      <c r="K7" s="25" t="s">
        <v>20</v>
      </c>
      <c r="L7" s="25" t="s">
        <v>22</v>
      </c>
      <c r="M7" s="25" t="s">
        <v>23</v>
      </c>
      <c r="N7" s="25" t="s">
        <v>11</v>
      </c>
      <c r="O7" s="25" t="s">
        <v>93</v>
      </c>
      <c r="P7" s="25">
        <v>488361</v>
      </c>
      <c r="Q7" s="25">
        <v>79748789900065</v>
      </c>
      <c r="R7" s="26" t="s">
        <v>52</v>
      </c>
      <c r="S7" s="27">
        <v>45757.660416666666</v>
      </c>
      <c r="T7" s="25" t="s">
        <v>94</v>
      </c>
      <c r="U7" s="25" t="s">
        <v>35</v>
      </c>
      <c r="V7" s="25" t="s">
        <v>95</v>
      </c>
      <c r="W7" s="25" t="s">
        <v>14</v>
      </c>
      <c r="X7" s="25" t="s">
        <v>15</v>
      </c>
      <c r="Y7" s="28" t="str">
        <f t="shared" si="0"/>
        <v>Domestique</v>
      </c>
      <c r="Z7" s="29">
        <v>0.85</v>
      </c>
      <c r="AA7" s="29" t="s">
        <v>1268</v>
      </c>
      <c r="AB7" s="29" t="s">
        <v>1269</v>
      </c>
      <c r="AC7" s="29" t="s">
        <v>1270</v>
      </c>
      <c r="AD7" s="25">
        <f>COUNTIFS($AE$2:$AE$2431,AE7)</f>
        <v>35</v>
      </c>
      <c r="AE7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8" spans="1:31" s="25" customFormat="1" x14ac:dyDescent="0.35">
      <c r="A8" s="25" t="s">
        <v>6</v>
      </c>
      <c r="B8" s="25" t="s">
        <v>10</v>
      </c>
      <c r="C8" s="25" t="s">
        <v>16</v>
      </c>
      <c r="D8" s="25" t="s">
        <v>19</v>
      </c>
      <c r="E8" s="25" t="s">
        <v>17</v>
      </c>
      <c r="F8" s="25" t="s">
        <v>18</v>
      </c>
      <c r="G8" s="25" t="s">
        <v>11</v>
      </c>
      <c r="H8" s="26">
        <v>5712</v>
      </c>
      <c r="I8" s="25" t="s">
        <v>24</v>
      </c>
      <c r="J8" s="25" t="s">
        <v>37</v>
      </c>
      <c r="K8" s="25" t="s">
        <v>20</v>
      </c>
      <c r="L8" s="25" t="s">
        <v>22</v>
      </c>
      <c r="M8" s="25" t="s">
        <v>23</v>
      </c>
      <c r="N8" s="25" t="s">
        <v>11</v>
      </c>
      <c r="O8" s="25" t="s">
        <v>117</v>
      </c>
      <c r="P8" s="25">
        <v>480938</v>
      </c>
      <c r="Q8" s="25">
        <v>84138123900026</v>
      </c>
      <c r="R8" s="26" t="s">
        <v>52</v>
      </c>
      <c r="S8" s="27">
        <v>45740.480555555558</v>
      </c>
      <c r="T8" s="25" t="s">
        <v>118</v>
      </c>
      <c r="U8" s="25" t="s">
        <v>35</v>
      </c>
      <c r="V8" s="25" t="s">
        <v>119</v>
      </c>
      <c r="W8" s="25" t="s">
        <v>14</v>
      </c>
      <c r="X8" s="25" t="s">
        <v>15</v>
      </c>
      <c r="Y8" s="28" t="str">
        <f t="shared" si="0"/>
        <v>Domestique</v>
      </c>
      <c r="Z8" s="29">
        <v>0.85</v>
      </c>
      <c r="AA8" s="29" t="s">
        <v>1268</v>
      </c>
      <c r="AB8" s="29" t="s">
        <v>1269</v>
      </c>
      <c r="AC8" s="29" t="s">
        <v>1270</v>
      </c>
      <c r="AD8" s="25">
        <f>COUNTIFS($AE$2:$AE$2431,AE8)</f>
        <v>35</v>
      </c>
      <c r="AE8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9" spans="1:31" s="25" customFormat="1" x14ac:dyDescent="0.35">
      <c r="A9" s="25" t="s">
        <v>6</v>
      </c>
      <c r="B9" s="25" t="s">
        <v>10</v>
      </c>
      <c r="C9" s="25" t="s">
        <v>16</v>
      </c>
      <c r="D9" s="25" t="s">
        <v>19</v>
      </c>
      <c r="E9" s="25" t="s">
        <v>17</v>
      </c>
      <c r="F9" s="25" t="s">
        <v>18</v>
      </c>
      <c r="G9" s="25" t="s">
        <v>11</v>
      </c>
      <c r="H9" s="26">
        <v>5712</v>
      </c>
      <c r="I9" s="25" t="s">
        <v>24</v>
      </c>
      <c r="J9" s="25" t="s">
        <v>37</v>
      </c>
      <c r="K9" s="25" t="s">
        <v>20</v>
      </c>
      <c r="L9" s="25" t="s">
        <v>22</v>
      </c>
      <c r="M9" s="25" t="s">
        <v>23</v>
      </c>
      <c r="N9" s="25" t="s">
        <v>11</v>
      </c>
      <c r="O9" s="25" t="s">
        <v>120</v>
      </c>
      <c r="P9" s="25">
        <v>480937</v>
      </c>
      <c r="Q9" s="25">
        <v>84138123900018</v>
      </c>
      <c r="R9" s="26" t="s">
        <v>52</v>
      </c>
      <c r="S9" s="27">
        <v>45740.470138888886</v>
      </c>
      <c r="T9" s="25" t="s">
        <v>118</v>
      </c>
      <c r="U9" s="25" t="s">
        <v>35</v>
      </c>
      <c r="V9" s="25" t="s">
        <v>121</v>
      </c>
      <c r="W9" s="25" t="s">
        <v>14</v>
      </c>
      <c r="X9" s="25" t="s">
        <v>15</v>
      </c>
      <c r="Y9" s="28" t="str">
        <f t="shared" si="0"/>
        <v>Domestique</v>
      </c>
      <c r="Z9" s="29">
        <v>0.85</v>
      </c>
      <c r="AA9" s="29" t="s">
        <v>1268</v>
      </c>
      <c r="AB9" s="29" t="s">
        <v>1269</v>
      </c>
      <c r="AC9" s="29" t="s">
        <v>1270</v>
      </c>
      <c r="AD9" s="25">
        <f>COUNTIFS($AE$2:$AE$2431,AE9)</f>
        <v>35</v>
      </c>
      <c r="AE9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0" spans="1:31" s="25" customFormat="1" x14ac:dyDescent="0.35">
      <c r="A10" s="25" t="s">
        <v>6</v>
      </c>
      <c r="B10" s="25" t="s">
        <v>10</v>
      </c>
      <c r="C10" s="25" t="s">
        <v>16</v>
      </c>
      <c r="D10" s="25" t="s">
        <v>19</v>
      </c>
      <c r="E10" s="25" t="s">
        <v>17</v>
      </c>
      <c r="F10" s="25" t="s">
        <v>18</v>
      </c>
      <c r="G10" s="25" t="s">
        <v>11</v>
      </c>
      <c r="H10" s="26">
        <v>5712</v>
      </c>
      <c r="I10" s="25" t="s">
        <v>24</v>
      </c>
      <c r="J10" s="25" t="s">
        <v>37</v>
      </c>
      <c r="K10" s="25" t="s">
        <v>20</v>
      </c>
      <c r="L10" s="25" t="s">
        <v>22</v>
      </c>
      <c r="M10" s="25" t="s">
        <v>23</v>
      </c>
      <c r="N10" s="25" t="s">
        <v>11</v>
      </c>
      <c r="O10" s="25" t="s">
        <v>153</v>
      </c>
      <c r="P10" s="25">
        <v>472435</v>
      </c>
      <c r="Q10" s="25">
        <v>85279861000022</v>
      </c>
      <c r="R10" s="26" t="s">
        <v>52</v>
      </c>
      <c r="S10" s="27">
        <v>45713.706250000003</v>
      </c>
      <c r="T10" s="25" t="s">
        <v>154</v>
      </c>
      <c r="U10" s="25" t="s">
        <v>35</v>
      </c>
      <c r="V10" s="25" t="s">
        <v>155</v>
      </c>
      <c r="W10" s="25" t="s">
        <v>14</v>
      </c>
      <c r="X10" s="25" t="s">
        <v>15</v>
      </c>
      <c r="Y10" s="28" t="str">
        <f t="shared" si="0"/>
        <v>Domestique</v>
      </c>
      <c r="Z10" s="29">
        <v>0.85</v>
      </c>
      <c r="AA10" s="29" t="s">
        <v>1268</v>
      </c>
      <c r="AB10" s="29" t="s">
        <v>1269</v>
      </c>
      <c r="AC10" s="29" t="s">
        <v>1270</v>
      </c>
      <c r="AD10" s="25">
        <f>COUNTIFS($AE$2:$AE$2431,AE10)</f>
        <v>35</v>
      </c>
      <c r="AE10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1" spans="1:31" s="25" customFormat="1" x14ac:dyDescent="0.35">
      <c r="A11" s="25" t="s">
        <v>6</v>
      </c>
      <c r="B11" s="25" t="s">
        <v>10</v>
      </c>
      <c r="C11" s="25" t="s">
        <v>16</v>
      </c>
      <c r="D11" s="25" t="s">
        <v>19</v>
      </c>
      <c r="E11" s="25" t="s">
        <v>17</v>
      </c>
      <c r="F11" s="25" t="s">
        <v>18</v>
      </c>
      <c r="G11" s="25" t="s">
        <v>11</v>
      </c>
      <c r="H11" s="26">
        <v>5712</v>
      </c>
      <c r="I11" s="25" t="s">
        <v>24</v>
      </c>
      <c r="J11" s="25" t="s">
        <v>37</v>
      </c>
      <c r="K11" s="25" t="s">
        <v>20</v>
      </c>
      <c r="L11" s="25" t="s">
        <v>22</v>
      </c>
      <c r="M11" s="25" t="s">
        <v>23</v>
      </c>
      <c r="N11" s="25" t="s">
        <v>11</v>
      </c>
      <c r="O11" s="25" t="s">
        <v>156</v>
      </c>
      <c r="P11" s="25">
        <v>472427</v>
      </c>
      <c r="Q11" s="25">
        <v>53332485100013</v>
      </c>
      <c r="R11" s="26" t="s">
        <v>52</v>
      </c>
      <c r="S11" s="27">
        <v>45713.697916666664</v>
      </c>
      <c r="T11" s="25" t="s">
        <v>157</v>
      </c>
      <c r="U11" s="25" t="s">
        <v>158</v>
      </c>
      <c r="V11" s="25" t="s">
        <v>159</v>
      </c>
      <c r="W11" s="25" t="s">
        <v>14</v>
      </c>
      <c r="X11" s="25" t="s">
        <v>15</v>
      </c>
      <c r="Y11" s="28" t="str">
        <f t="shared" si="0"/>
        <v>Domestique</v>
      </c>
      <c r="Z11" s="29">
        <v>0.85</v>
      </c>
      <c r="AA11" s="29" t="s">
        <v>1268</v>
      </c>
      <c r="AB11" s="29" t="s">
        <v>1269</v>
      </c>
      <c r="AC11" s="29" t="s">
        <v>1270</v>
      </c>
      <c r="AD11" s="25">
        <f>COUNTIFS($AE$2:$AE$2431,AE11)</f>
        <v>35</v>
      </c>
      <c r="AE11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2" spans="1:31" s="25" customFormat="1" x14ac:dyDescent="0.35">
      <c r="A12" s="25" t="s">
        <v>6</v>
      </c>
      <c r="B12" s="25" t="s">
        <v>10</v>
      </c>
      <c r="C12" s="25" t="s">
        <v>16</v>
      </c>
      <c r="D12" s="25" t="s">
        <v>19</v>
      </c>
      <c r="E12" s="25" t="s">
        <v>17</v>
      </c>
      <c r="F12" s="25" t="s">
        <v>18</v>
      </c>
      <c r="G12" s="25" t="s">
        <v>11</v>
      </c>
      <c r="H12" s="26">
        <v>5712</v>
      </c>
      <c r="I12" s="25" t="s">
        <v>24</v>
      </c>
      <c r="J12" s="25" t="s">
        <v>37</v>
      </c>
      <c r="K12" s="25" t="s">
        <v>20</v>
      </c>
      <c r="L12" s="25" t="s">
        <v>22</v>
      </c>
      <c r="M12" s="25" t="s">
        <v>23</v>
      </c>
      <c r="N12" s="25" t="s">
        <v>11</v>
      </c>
      <c r="O12" s="25" t="s">
        <v>251</v>
      </c>
      <c r="P12" s="25">
        <v>448460</v>
      </c>
      <c r="Q12" s="25">
        <v>41094150400038</v>
      </c>
      <c r="R12" s="26" t="s">
        <v>52</v>
      </c>
      <c r="S12" s="27">
        <v>45638.614583333336</v>
      </c>
      <c r="T12" s="25" t="s">
        <v>252</v>
      </c>
      <c r="U12" s="25" t="s">
        <v>79</v>
      </c>
      <c r="V12" s="25" t="s">
        <v>253</v>
      </c>
      <c r="W12" s="25" t="s">
        <v>14</v>
      </c>
      <c r="X12" s="25" t="s">
        <v>15</v>
      </c>
      <c r="Y12" s="28" t="str">
        <f t="shared" si="0"/>
        <v>Domestique</v>
      </c>
      <c r="Z12" s="29">
        <v>0.85</v>
      </c>
      <c r="AA12" s="29" t="s">
        <v>1268</v>
      </c>
      <c r="AB12" s="29" t="s">
        <v>1269</v>
      </c>
      <c r="AC12" s="29" t="s">
        <v>1270</v>
      </c>
      <c r="AD12" s="25">
        <f>COUNTIFS($AE$2:$AE$2431,AE12)</f>
        <v>35</v>
      </c>
      <c r="AE12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3" spans="1:31" s="25" customFormat="1" x14ac:dyDescent="0.35">
      <c r="A13" s="25" t="s">
        <v>6</v>
      </c>
      <c r="B13" s="25" t="s">
        <v>10</v>
      </c>
      <c r="C13" s="25" t="s">
        <v>16</v>
      </c>
      <c r="D13" s="25" t="s">
        <v>19</v>
      </c>
      <c r="E13" s="25" t="s">
        <v>17</v>
      </c>
      <c r="F13" s="25" t="s">
        <v>18</v>
      </c>
      <c r="G13" s="25" t="s">
        <v>11</v>
      </c>
      <c r="H13" s="26">
        <v>5712</v>
      </c>
      <c r="I13" s="25" t="s">
        <v>24</v>
      </c>
      <c r="J13" s="25" t="s">
        <v>37</v>
      </c>
      <c r="K13" s="25" t="s">
        <v>20</v>
      </c>
      <c r="L13" s="25" t="s">
        <v>22</v>
      </c>
      <c r="M13" s="25" t="s">
        <v>23</v>
      </c>
      <c r="N13" s="25" t="s">
        <v>11</v>
      </c>
      <c r="O13" s="25" t="s">
        <v>266</v>
      </c>
      <c r="P13" s="25">
        <v>446990</v>
      </c>
      <c r="Q13" s="25">
        <v>41094150400020</v>
      </c>
      <c r="R13" s="26" t="s">
        <v>52</v>
      </c>
      <c r="S13" s="27">
        <v>45635.464583333334</v>
      </c>
      <c r="T13" s="25" t="s">
        <v>252</v>
      </c>
      <c r="U13" s="25" t="s">
        <v>79</v>
      </c>
      <c r="V13" s="25" t="s">
        <v>267</v>
      </c>
      <c r="W13" s="25" t="s">
        <v>14</v>
      </c>
      <c r="X13" s="25" t="s">
        <v>15</v>
      </c>
      <c r="Y13" s="28" t="str">
        <f t="shared" si="0"/>
        <v>Domestique</v>
      </c>
      <c r="Z13" s="29">
        <v>0.85</v>
      </c>
      <c r="AA13" s="29" t="s">
        <v>1268</v>
      </c>
      <c r="AB13" s="29" t="s">
        <v>1269</v>
      </c>
      <c r="AC13" s="29" t="s">
        <v>1270</v>
      </c>
      <c r="AD13" s="25">
        <f>COUNTIFS($AE$2:$AE$2431,AE13)</f>
        <v>35</v>
      </c>
      <c r="AE13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4" spans="1:31" s="25" customFormat="1" x14ac:dyDescent="0.35">
      <c r="A14" s="25" t="s">
        <v>6</v>
      </c>
      <c r="B14" s="25" t="s">
        <v>10</v>
      </c>
      <c r="C14" s="25" t="s">
        <v>16</v>
      </c>
      <c r="D14" s="25" t="s">
        <v>19</v>
      </c>
      <c r="E14" s="25" t="s">
        <v>17</v>
      </c>
      <c r="F14" s="25" t="s">
        <v>18</v>
      </c>
      <c r="G14" s="25" t="s">
        <v>11</v>
      </c>
      <c r="H14" s="26">
        <v>5712</v>
      </c>
      <c r="I14" s="25" t="s">
        <v>24</v>
      </c>
      <c r="J14" s="25" t="s">
        <v>37</v>
      </c>
      <c r="K14" s="25" t="s">
        <v>20</v>
      </c>
      <c r="L14" s="25" t="s">
        <v>22</v>
      </c>
      <c r="M14" s="25" t="s">
        <v>23</v>
      </c>
      <c r="N14" s="25" t="s">
        <v>11</v>
      </c>
      <c r="O14" s="25" t="s">
        <v>435</v>
      </c>
      <c r="P14" s="25">
        <v>401473</v>
      </c>
      <c r="Q14" s="25">
        <v>38851092700055</v>
      </c>
      <c r="R14" s="26" t="s">
        <v>52</v>
      </c>
      <c r="S14" s="27">
        <v>45505.44027777778</v>
      </c>
      <c r="T14" s="25" t="s">
        <v>436</v>
      </c>
      <c r="U14" s="25" t="s">
        <v>79</v>
      </c>
      <c r="V14" s="25" t="s">
        <v>437</v>
      </c>
      <c r="W14" s="25" t="s">
        <v>14</v>
      </c>
      <c r="X14" s="25" t="s">
        <v>15</v>
      </c>
      <c r="Y14" s="28" t="str">
        <f t="shared" si="0"/>
        <v>Domestique</v>
      </c>
      <c r="Z14" s="29">
        <v>0.85</v>
      </c>
      <c r="AA14" s="29" t="s">
        <v>1268</v>
      </c>
      <c r="AB14" s="29" t="s">
        <v>1269</v>
      </c>
      <c r="AC14" s="29" t="s">
        <v>1270</v>
      </c>
      <c r="AD14" s="25">
        <f>COUNTIFS($AE$2:$AE$2431,AE14)</f>
        <v>35</v>
      </c>
      <c r="AE14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5" spans="1:31" s="25" customFormat="1" x14ac:dyDescent="0.35">
      <c r="A15" s="25" t="s">
        <v>6</v>
      </c>
      <c r="B15" s="25" t="s">
        <v>10</v>
      </c>
      <c r="C15" s="25" t="s">
        <v>16</v>
      </c>
      <c r="D15" s="25" t="s">
        <v>19</v>
      </c>
      <c r="E15" s="25" t="s">
        <v>17</v>
      </c>
      <c r="F15" s="25" t="s">
        <v>18</v>
      </c>
      <c r="G15" s="25" t="s">
        <v>11</v>
      </c>
      <c r="H15" s="26">
        <v>5712</v>
      </c>
      <c r="I15" s="25" t="s">
        <v>24</v>
      </c>
      <c r="J15" s="25" t="s">
        <v>37</v>
      </c>
      <c r="K15" s="25" t="s">
        <v>20</v>
      </c>
      <c r="L15" s="25" t="s">
        <v>22</v>
      </c>
      <c r="M15" s="25" t="s">
        <v>23</v>
      </c>
      <c r="N15" s="25" t="s">
        <v>11</v>
      </c>
      <c r="O15" s="25" t="s">
        <v>438</v>
      </c>
      <c r="P15" s="25">
        <v>401003</v>
      </c>
      <c r="Q15" s="25">
        <v>39433815600349</v>
      </c>
      <c r="R15" s="26" t="s">
        <v>52</v>
      </c>
      <c r="S15" s="27">
        <v>45503.649305555555</v>
      </c>
      <c r="T15" s="25" t="s">
        <v>439</v>
      </c>
      <c r="U15" s="25" t="s">
        <v>35</v>
      </c>
      <c r="V15" s="25" t="s">
        <v>440</v>
      </c>
      <c r="W15" s="25" t="s">
        <v>14</v>
      </c>
      <c r="X15" s="25" t="s">
        <v>15</v>
      </c>
      <c r="Y15" s="28" t="str">
        <f t="shared" si="0"/>
        <v>Domestique</v>
      </c>
      <c r="Z15" s="29">
        <v>0.85</v>
      </c>
      <c r="AA15" s="29" t="s">
        <v>1268</v>
      </c>
      <c r="AB15" s="29" t="s">
        <v>1269</v>
      </c>
      <c r="AC15" s="29" t="s">
        <v>1270</v>
      </c>
      <c r="AD15" s="25">
        <f>COUNTIFS($AE$2:$AE$2431,AE15)</f>
        <v>35</v>
      </c>
      <c r="AE15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6" spans="1:31" s="25" customFormat="1" x14ac:dyDescent="0.35">
      <c r="A16" s="25" t="s">
        <v>6</v>
      </c>
      <c r="B16" s="25" t="s">
        <v>10</v>
      </c>
      <c r="C16" s="25" t="s">
        <v>16</v>
      </c>
      <c r="D16" s="25" t="s">
        <v>19</v>
      </c>
      <c r="E16" s="25" t="s">
        <v>17</v>
      </c>
      <c r="F16" s="25" t="s">
        <v>18</v>
      </c>
      <c r="G16" s="25" t="s">
        <v>11</v>
      </c>
      <c r="H16" s="26">
        <v>5712</v>
      </c>
      <c r="I16" s="25" t="s">
        <v>24</v>
      </c>
      <c r="J16" s="25" t="s">
        <v>37</v>
      </c>
      <c r="K16" s="25" t="s">
        <v>20</v>
      </c>
      <c r="L16" s="25" t="s">
        <v>22</v>
      </c>
      <c r="M16" s="25" t="s">
        <v>23</v>
      </c>
      <c r="N16" s="25" t="s">
        <v>11</v>
      </c>
      <c r="O16" s="25" t="s">
        <v>441</v>
      </c>
      <c r="P16" s="25">
        <v>400989</v>
      </c>
      <c r="Q16" s="25">
        <v>39433815600323</v>
      </c>
      <c r="R16" s="26" t="s">
        <v>52</v>
      </c>
      <c r="S16" s="27">
        <v>45503.619444444441</v>
      </c>
      <c r="T16" s="25" t="s">
        <v>439</v>
      </c>
      <c r="U16" s="25" t="s">
        <v>35</v>
      </c>
      <c r="V16" s="25" t="s">
        <v>442</v>
      </c>
      <c r="W16" s="25" t="s">
        <v>14</v>
      </c>
      <c r="X16" s="25" t="s">
        <v>15</v>
      </c>
      <c r="Y16" s="28" t="str">
        <f t="shared" si="0"/>
        <v>Domestique</v>
      </c>
      <c r="Z16" s="29">
        <v>0.85</v>
      </c>
      <c r="AA16" s="29" t="s">
        <v>1268</v>
      </c>
      <c r="AB16" s="29" t="s">
        <v>1269</v>
      </c>
      <c r="AC16" s="29" t="s">
        <v>1270</v>
      </c>
      <c r="AD16" s="25">
        <f>COUNTIFS($AE$2:$AE$2431,AE16)</f>
        <v>35</v>
      </c>
      <c r="AE16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7" spans="1:31" s="25" customFormat="1" x14ac:dyDescent="0.35">
      <c r="A17" s="25" t="s">
        <v>6</v>
      </c>
      <c r="B17" s="25" t="s">
        <v>10</v>
      </c>
      <c r="C17" s="25" t="s">
        <v>16</v>
      </c>
      <c r="D17" s="25" t="s">
        <v>19</v>
      </c>
      <c r="E17" s="25" t="s">
        <v>17</v>
      </c>
      <c r="F17" s="25" t="s">
        <v>18</v>
      </c>
      <c r="G17" s="25" t="s">
        <v>11</v>
      </c>
      <c r="H17" s="26">
        <v>5712</v>
      </c>
      <c r="I17" s="25" t="s">
        <v>24</v>
      </c>
      <c r="J17" s="25" t="s">
        <v>37</v>
      </c>
      <c r="K17" s="25" t="s">
        <v>20</v>
      </c>
      <c r="L17" s="25" t="s">
        <v>22</v>
      </c>
      <c r="M17" s="25" t="s">
        <v>23</v>
      </c>
      <c r="N17" s="25" t="s">
        <v>11</v>
      </c>
      <c r="O17" s="25" t="s">
        <v>470</v>
      </c>
      <c r="P17" s="25">
        <v>394587</v>
      </c>
      <c r="Q17" s="25">
        <v>49777414100020</v>
      </c>
      <c r="R17" s="26" t="s">
        <v>52</v>
      </c>
      <c r="S17" s="27">
        <v>45481.722916666666</v>
      </c>
      <c r="T17" s="25" t="s">
        <v>471</v>
      </c>
      <c r="U17" s="25" t="s">
        <v>12</v>
      </c>
      <c r="V17" s="25" t="s">
        <v>472</v>
      </c>
      <c r="W17" s="25" t="s">
        <v>14</v>
      </c>
      <c r="X17" s="25" t="s">
        <v>15</v>
      </c>
      <c r="Y17" s="28" t="str">
        <f t="shared" si="0"/>
        <v>Domestique</v>
      </c>
      <c r="Z17" s="29">
        <v>0.85</v>
      </c>
      <c r="AA17" s="29" t="s">
        <v>1268</v>
      </c>
      <c r="AB17" s="29" t="s">
        <v>1269</v>
      </c>
      <c r="AC17" s="29" t="s">
        <v>1270</v>
      </c>
      <c r="AD17" s="25">
        <f>COUNTIFS($AE$2:$AE$2431,AE17)</f>
        <v>35</v>
      </c>
      <c r="AE17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8" spans="1:31" s="25" customFormat="1" x14ac:dyDescent="0.35">
      <c r="A18" s="25" t="s">
        <v>6</v>
      </c>
      <c r="B18" s="25" t="s">
        <v>10</v>
      </c>
      <c r="C18" s="25" t="s">
        <v>16</v>
      </c>
      <c r="D18" s="25" t="s">
        <v>19</v>
      </c>
      <c r="E18" s="25" t="s">
        <v>17</v>
      </c>
      <c r="F18" s="25" t="s">
        <v>18</v>
      </c>
      <c r="G18" s="25" t="s">
        <v>11</v>
      </c>
      <c r="H18" s="26">
        <v>5712</v>
      </c>
      <c r="I18" s="25" t="s">
        <v>24</v>
      </c>
      <c r="J18" s="25" t="s">
        <v>37</v>
      </c>
      <c r="K18" s="25" t="s">
        <v>20</v>
      </c>
      <c r="L18" s="25" t="s">
        <v>22</v>
      </c>
      <c r="M18" s="25" t="s">
        <v>23</v>
      </c>
      <c r="N18" s="25" t="s">
        <v>11</v>
      </c>
      <c r="O18" s="25" t="s">
        <v>473</v>
      </c>
      <c r="P18" s="25">
        <v>394556</v>
      </c>
      <c r="Q18" s="25">
        <v>53389974600036</v>
      </c>
      <c r="R18" s="26" t="s">
        <v>52</v>
      </c>
      <c r="S18" s="27">
        <v>45481.651388888888</v>
      </c>
      <c r="T18" s="25" t="s">
        <v>474</v>
      </c>
      <c r="U18" s="25" t="s">
        <v>475</v>
      </c>
      <c r="V18" s="25" t="s">
        <v>476</v>
      </c>
      <c r="W18" s="25" t="s">
        <v>14</v>
      </c>
      <c r="X18" s="25" t="s">
        <v>15</v>
      </c>
      <c r="Y18" s="28" t="str">
        <f t="shared" si="0"/>
        <v>Domestique</v>
      </c>
      <c r="Z18" s="29">
        <v>0.85</v>
      </c>
      <c r="AA18" s="29" t="s">
        <v>1268</v>
      </c>
      <c r="AB18" s="29" t="s">
        <v>1269</v>
      </c>
      <c r="AC18" s="29" t="s">
        <v>1270</v>
      </c>
      <c r="AD18" s="25">
        <f>COUNTIFS($AE$2:$AE$2431,AE18)</f>
        <v>35</v>
      </c>
      <c r="AE18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19" spans="1:31" s="25" customFormat="1" x14ac:dyDescent="0.35">
      <c r="A19" s="25" t="s">
        <v>6</v>
      </c>
      <c r="B19" s="25" t="s">
        <v>10</v>
      </c>
      <c r="C19" s="25" t="s">
        <v>16</v>
      </c>
      <c r="D19" s="25" t="s">
        <v>19</v>
      </c>
      <c r="E19" s="25" t="s">
        <v>17</v>
      </c>
      <c r="F19" s="25" t="s">
        <v>18</v>
      </c>
      <c r="G19" s="25" t="s">
        <v>11</v>
      </c>
      <c r="H19" s="26">
        <v>5712</v>
      </c>
      <c r="I19" s="25" t="s">
        <v>24</v>
      </c>
      <c r="J19" s="25" t="s">
        <v>37</v>
      </c>
      <c r="K19" s="25" t="s">
        <v>20</v>
      </c>
      <c r="L19" s="25" t="s">
        <v>22</v>
      </c>
      <c r="M19" s="25" t="s">
        <v>23</v>
      </c>
      <c r="N19" s="25" t="s">
        <v>11</v>
      </c>
      <c r="O19" s="25" t="s">
        <v>479</v>
      </c>
      <c r="P19" s="25">
        <v>391853</v>
      </c>
      <c r="Q19" s="25">
        <v>41470470000015</v>
      </c>
      <c r="R19" s="26" t="s">
        <v>52</v>
      </c>
      <c r="S19" s="27">
        <v>45474.638194444444</v>
      </c>
      <c r="T19" s="25" t="s">
        <v>480</v>
      </c>
      <c r="U19" s="25" t="s">
        <v>79</v>
      </c>
      <c r="V19" s="25" t="s">
        <v>481</v>
      </c>
      <c r="W19" s="25" t="s">
        <v>14</v>
      </c>
      <c r="X19" s="25" t="s">
        <v>15</v>
      </c>
      <c r="Y19" s="28" t="str">
        <f t="shared" si="0"/>
        <v>Domestique</v>
      </c>
      <c r="Z19" s="29">
        <v>0.85</v>
      </c>
      <c r="AA19" s="29" t="s">
        <v>1268</v>
      </c>
      <c r="AB19" s="29" t="s">
        <v>1269</v>
      </c>
      <c r="AC19" s="29" t="s">
        <v>1270</v>
      </c>
      <c r="AD19" s="25">
        <f>COUNTIFS($AE$2:$AE$2431,AE19)</f>
        <v>35</v>
      </c>
      <c r="AE19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0" spans="1:31" s="25" customFormat="1" x14ac:dyDescent="0.35">
      <c r="A20" s="25" t="s">
        <v>6</v>
      </c>
      <c r="B20" s="25" t="s">
        <v>10</v>
      </c>
      <c r="C20" s="25" t="s">
        <v>16</v>
      </c>
      <c r="D20" s="25" t="s">
        <v>19</v>
      </c>
      <c r="E20" s="25" t="s">
        <v>17</v>
      </c>
      <c r="F20" s="25" t="s">
        <v>18</v>
      </c>
      <c r="G20" s="25" t="s">
        <v>11</v>
      </c>
      <c r="H20" s="26">
        <v>5712</v>
      </c>
      <c r="I20" s="25" t="s">
        <v>24</v>
      </c>
      <c r="J20" s="25" t="s">
        <v>37</v>
      </c>
      <c r="K20" s="25" t="s">
        <v>20</v>
      </c>
      <c r="L20" s="25" t="s">
        <v>22</v>
      </c>
      <c r="M20" s="25" t="s">
        <v>23</v>
      </c>
      <c r="N20" s="25" t="s">
        <v>11</v>
      </c>
      <c r="O20" s="25" t="s">
        <v>487</v>
      </c>
      <c r="P20" s="25">
        <v>384728</v>
      </c>
      <c r="Q20" s="25">
        <v>95345534200022</v>
      </c>
      <c r="R20" s="26" t="s">
        <v>52</v>
      </c>
      <c r="S20" s="27">
        <v>45463.670138888891</v>
      </c>
      <c r="T20" s="25" t="s">
        <v>488</v>
      </c>
      <c r="U20" s="25" t="s">
        <v>12</v>
      </c>
      <c r="V20" s="25" t="s">
        <v>489</v>
      </c>
      <c r="W20" s="25" t="s">
        <v>14</v>
      </c>
      <c r="X20" s="25" t="s">
        <v>15</v>
      </c>
      <c r="Y20" s="28" t="str">
        <f t="shared" si="0"/>
        <v>Domestique</v>
      </c>
      <c r="Z20" s="29">
        <v>0.85</v>
      </c>
      <c r="AA20" s="29" t="s">
        <v>1268</v>
      </c>
      <c r="AB20" s="29" t="s">
        <v>1269</v>
      </c>
      <c r="AC20" s="29" t="s">
        <v>1270</v>
      </c>
      <c r="AD20" s="25">
        <f>COUNTIFS($AE$2:$AE$2431,AE20)</f>
        <v>35</v>
      </c>
      <c r="AE20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1" spans="1:31" s="25" customFormat="1" x14ac:dyDescent="0.35">
      <c r="A21" s="25" t="s">
        <v>6</v>
      </c>
      <c r="B21" s="25" t="s">
        <v>10</v>
      </c>
      <c r="C21" s="25" t="s">
        <v>16</v>
      </c>
      <c r="D21" s="25" t="s">
        <v>19</v>
      </c>
      <c r="E21" s="25" t="s">
        <v>17</v>
      </c>
      <c r="F21" s="25" t="s">
        <v>18</v>
      </c>
      <c r="G21" s="25" t="s">
        <v>11</v>
      </c>
      <c r="H21" s="26">
        <v>5712</v>
      </c>
      <c r="I21" s="25" t="s">
        <v>24</v>
      </c>
      <c r="J21" s="25" t="s">
        <v>37</v>
      </c>
      <c r="K21" s="25" t="s">
        <v>20</v>
      </c>
      <c r="L21" s="25" t="s">
        <v>22</v>
      </c>
      <c r="M21" s="25" t="s">
        <v>23</v>
      </c>
      <c r="N21" s="25" t="s">
        <v>11</v>
      </c>
      <c r="O21" s="25" t="s">
        <v>499</v>
      </c>
      <c r="P21" s="25">
        <v>381335</v>
      </c>
      <c r="Q21" s="25">
        <v>81241475300010</v>
      </c>
      <c r="R21" s="26" t="s">
        <v>52</v>
      </c>
      <c r="S21" s="27">
        <v>45454.703472222223</v>
      </c>
      <c r="T21" s="25" t="s">
        <v>500</v>
      </c>
      <c r="U21" s="25" t="s">
        <v>12</v>
      </c>
      <c r="V21" s="25" t="s">
        <v>501</v>
      </c>
      <c r="W21" s="25" t="s">
        <v>14</v>
      </c>
      <c r="X21" s="25" t="s">
        <v>15</v>
      </c>
      <c r="Y21" s="28" t="str">
        <f t="shared" si="0"/>
        <v>Domestique</v>
      </c>
      <c r="Z21" s="29">
        <v>0.85</v>
      </c>
      <c r="AA21" s="29" t="s">
        <v>1268</v>
      </c>
      <c r="AB21" s="29" t="s">
        <v>1269</v>
      </c>
      <c r="AC21" s="29" t="s">
        <v>1270</v>
      </c>
      <c r="AD21" s="25">
        <f>COUNTIFS($AE$2:$AE$2431,AE21)</f>
        <v>35</v>
      </c>
      <c r="AE21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2" spans="1:31" s="25" customFormat="1" x14ac:dyDescent="0.35">
      <c r="A22" s="25" t="s">
        <v>6</v>
      </c>
      <c r="B22" s="25" t="s">
        <v>10</v>
      </c>
      <c r="C22" s="25" t="s">
        <v>16</v>
      </c>
      <c r="D22" s="25" t="s">
        <v>19</v>
      </c>
      <c r="E22" s="25" t="s">
        <v>17</v>
      </c>
      <c r="F22" s="25" t="s">
        <v>18</v>
      </c>
      <c r="G22" s="25" t="s">
        <v>11</v>
      </c>
      <c r="H22" s="26">
        <v>5712</v>
      </c>
      <c r="I22" s="25" t="s">
        <v>24</v>
      </c>
      <c r="J22" s="25" t="s">
        <v>37</v>
      </c>
      <c r="K22" s="25" t="s">
        <v>20</v>
      </c>
      <c r="L22" s="25" t="s">
        <v>22</v>
      </c>
      <c r="M22" s="25" t="s">
        <v>23</v>
      </c>
      <c r="N22" s="25" t="s">
        <v>11</v>
      </c>
      <c r="O22" s="25" t="s">
        <v>638</v>
      </c>
      <c r="P22" s="25">
        <v>377962</v>
      </c>
      <c r="Q22" s="25">
        <v>83124239100017</v>
      </c>
      <c r="R22" s="26" t="s">
        <v>52</v>
      </c>
      <c r="S22" s="27">
        <v>45446.592361111114</v>
      </c>
      <c r="T22" s="25" t="s">
        <v>639</v>
      </c>
      <c r="U22" s="25" t="s">
        <v>12</v>
      </c>
      <c r="V22" s="25" t="s">
        <v>640</v>
      </c>
      <c r="W22" s="25" t="s">
        <v>14</v>
      </c>
      <c r="X22" s="25" t="s">
        <v>15</v>
      </c>
      <c r="Y22" s="28" t="str">
        <f t="shared" si="0"/>
        <v>Domestique</v>
      </c>
      <c r="Z22" s="29">
        <v>0.85</v>
      </c>
      <c r="AA22" s="29" t="s">
        <v>1268</v>
      </c>
      <c r="AB22" s="29" t="s">
        <v>1269</v>
      </c>
      <c r="AC22" s="29" t="s">
        <v>1270</v>
      </c>
      <c r="AD22" s="25">
        <f>COUNTIFS($AE$2:$AE$2431,AE22)</f>
        <v>35</v>
      </c>
      <c r="AE22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3" spans="1:31" s="25" customFormat="1" x14ac:dyDescent="0.35">
      <c r="A23" s="25" t="s">
        <v>6</v>
      </c>
      <c r="B23" s="25" t="s">
        <v>10</v>
      </c>
      <c r="C23" s="25" t="s">
        <v>16</v>
      </c>
      <c r="D23" s="25" t="s">
        <v>19</v>
      </c>
      <c r="E23" s="25" t="s">
        <v>17</v>
      </c>
      <c r="F23" s="25" t="s">
        <v>18</v>
      </c>
      <c r="G23" s="25" t="s">
        <v>11</v>
      </c>
      <c r="H23" s="26">
        <v>5712</v>
      </c>
      <c r="I23" s="25" t="s">
        <v>24</v>
      </c>
      <c r="J23" s="25" t="s">
        <v>37</v>
      </c>
      <c r="K23" s="25" t="s">
        <v>20</v>
      </c>
      <c r="L23" s="25" t="s">
        <v>22</v>
      </c>
      <c r="M23" s="25" t="s">
        <v>23</v>
      </c>
      <c r="N23" s="25" t="s">
        <v>11</v>
      </c>
      <c r="O23" s="25" t="s">
        <v>645</v>
      </c>
      <c r="P23" s="25">
        <v>377406</v>
      </c>
      <c r="Q23" s="25">
        <v>89913202100028</v>
      </c>
      <c r="R23" s="26"/>
      <c r="S23" s="27">
        <v>45443.719444444447</v>
      </c>
      <c r="T23" s="25" t="s">
        <v>646</v>
      </c>
      <c r="U23" s="25" t="s">
        <v>79</v>
      </c>
      <c r="V23" s="25" t="s">
        <v>647</v>
      </c>
      <c r="W23" s="25" t="s">
        <v>14</v>
      </c>
      <c r="X23" s="25" t="s">
        <v>15</v>
      </c>
      <c r="Y23" s="28" t="str">
        <f t="shared" si="0"/>
        <v>Domestique</v>
      </c>
      <c r="Z23" s="29">
        <v>0.85</v>
      </c>
      <c r="AA23" s="29" t="s">
        <v>1268</v>
      </c>
      <c r="AB23" s="29" t="s">
        <v>1269</v>
      </c>
      <c r="AC23" s="29" t="s">
        <v>1270</v>
      </c>
      <c r="AD23" s="25">
        <f>COUNTIFS($AE$2:$AE$2431,AE23)</f>
        <v>35</v>
      </c>
      <c r="AE23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4" spans="1:31" s="25" customFormat="1" x14ac:dyDescent="0.35">
      <c r="A24" s="25" t="s">
        <v>6</v>
      </c>
      <c r="B24" s="25" t="s">
        <v>10</v>
      </c>
      <c r="C24" s="25" t="s">
        <v>16</v>
      </c>
      <c r="D24" s="25" t="s">
        <v>19</v>
      </c>
      <c r="E24" s="25" t="s">
        <v>17</v>
      </c>
      <c r="F24" s="25" t="s">
        <v>18</v>
      </c>
      <c r="G24" s="25" t="s">
        <v>11</v>
      </c>
      <c r="H24" s="26">
        <v>5712</v>
      </c>
      <c r="I24" s="25" t="s">
        <v>24</v>
      </c>
      <c r="J24" s="25" t="s">
        <v>37</v>
      </c>
      <c r="K24" s="25" t="s">
        <v>20</v>
      </c>
      <c r="L24" s="25" t="s">
        <v>22</v>
      </c>
      <c r="M24" s="25" t="s">
        <v>23</v>
      </c>
      <c r="N24" s="25" t="s">
        <v>11</v>
      </c>
      <c r="O24" s="25" t="s">
        <v>650</v>
      </c>
      <c r="P24" s="25">
        <v>377396</v>
      </c>
      <c r="Q24" s="25">
        <v>82441908900019</v>
      </c>
      <c r="R24" s="26" t="s">
        <v>52</v>
      </c>
      <c r="S24" s="27">
        <v>45443.696527777778</v>
      </c>
      <c r="T24" s="25" t="s">
        <v>651</v>
      </c>
      <c r="U24" s="25" t="s">
        <v>12</v>
      </c>
      <c r="V24" s="25" t="s">
        <v>652</v>
      </c>
      <c r="W24" s="25" t="s">
        <v>14</v>
      </c>
      <c r="X24" s="25" t="s">
        <v>15</v>
      </c>
      <c r="Y24" s="28" t="str">
        <f t="shared" si="0"/>
        <v>Domestique</v>
      </c>
      <c r="Z24" s="29">
        <v>0.85</v>
      </c>
      <c r="AA24" s="29" t="s">
        <v>1268</v>
      </c>
      <c r="AB24" s="29" t="s">
        <v>1269</v>
      </c>
      <c r="AC24" s="29" t="s">
        <v>1270</v>
      </c>
      <c r="AD24" s="25">
        <f>COUNTIFS($AE$2:$AE$2431,AE24)</f>
        <v>35</v>
      </c>
      <c r="AE24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5" spans="1:31" s="25" customFormat="1" x14ac:dyDescent="0.35">
      <c r="A25" s="25" t="s">
        <v>6</v>
      </c>
      <c r="B25" s="25" t="s">
        <v>10</v>
      </c>
      <c r="C25" s="25" t="s">
        <v>16</v>
      </c>
      <c r="D25" s="25" t="s">
        <v>19</v>
      </c>
      <c r="E25" s="25" t="s">
        <v>17</v>
      </c>
      <c r="F25" s="25" t="s">
        <v>18</v>
      </c>
      <c r="G25" s="25" t="s">
        <v>11</v>
      </c>
      <c r="H25" s="26">
        <v>5712</v>
      </c>
      <c r="I25" s="25" t="s">
        <v>24</v>
      </c>
      <c r="J25" s="25" t="s">
        <v>37</v>
      </c>
      <c r="K25" s="25" t="s">
        <v>20</v>
      </c>
      <c r="L25" s="25" t="s">
        <v>22</v>
      </c>
      <c r="M25" s="25" t="s">
        <v>23</v>
      </c>
      <c r="N25" s="25" t="s">
        <v>11</v>
      </c>
      <c r="O25" s="25" t="s">
        <v>834</v>
      </c>
      <c r="P25" s="25">
        <v>375280</v>
      </c>
      <c r="Q25" s="25">
        <v>33948765400115</v>
      </c>
      <c r="R25" s="26" t="s">
        <v>52</v>
      </c>
      <c r="S25" s="27">
        <v>45440.436111111114</v>
      </c>
      <c r="T25" s="25" t="s">
        <v>835</v>
      </c>
      <c r="U25" s="25" t="s">
        <v>12</v>
      </c>
      <c r="V25" s="25" t="s">
        <v>836</v>
      </c>
      <c r="W25" s="25" t="s">
        <v>14</v>
      </c>
      <c r="X25" s="25" t="s">
        <v>15</v>
      </c>
      <c r="Y25" s="28" t="str">
        <f t="shared" si="0"/>
        <v>Domestique</v>
      </c>
      <c r="Z25" s="29">
        <v>0.85</v>
      </c>
      <c r="AA25" s="29" t="s">
        <v>1268</v>
      </c>
      <c r="AB25" s="29" t="s">
        <v>1269</v>
      </c>
      <c r="AC25" s="29" t="s">
        <v>1270</v>
      </c>
      <c r="AD25" s="25">
        <f>COUNTIFS($AE$2:$AE$2431,AE25)</f>
        <v>35</v>
      </c>
      <c r="AE25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6" spans="1:31" s="25" customFormat="1" x14ac:dyDescent="0.35">
      <c r="A26" s="25" t="s">
        <v>6</v>
      </c>
      <c r="B26" s="25" t="s">
        <v>10</v>
      </c>
      <c r="C26" s="25" t="s">
        <v>16</v>
      </c>
      <c r="D26" s="25" t="s">
        <v>19</v>
      </c>
      <c r="E26" s="25" t="s">
        <v>17</v>
      </c>
      <c r="F26" s="25" t="s">
        <v>18</v>
      </c>
      <c r="G26" s="25" t="s">
        <v>11</v>
      </c>
      <c r="H26" s="26">
        <v>5712</v>
      </c>
      <c r="I26" s="25" t="s">
        <v>24</v>
      </c>
      <c r="J26" s="25" t="s">
        <v>37</v>
      </c>
      <c r="K26" s="25" t="s">
        <v>20</v>
      </c>
      <c r="L26" s="25" t="s">
        <v>22</v>
      </c>
      <c r="M26" s="25" t="s">
        <v>23</v>
      </c>
      <c r="N26" s="25" t="s">
        <v>11</v>
      </c>
      <c r="O26" s="25" t="s">
        <v>840</v>
      </c>
      <c r="P26" s="25">
        <v>374412</v>
      </c>
      <c r="Q26" s="25">
        <v>83048902700078</v>
      </c>
      <c r="R26" s="26" t="s">
        <v>52</v>
      </c>
      <c r="S26" s="27">
        <v>45436.77847222222</v>
      </c>
      <c r="T26" s="25" t="s">
        <v>68</v>
      </c>
      <c r="U26" s="25" t="s">
        <v>35</v>
      </c>
      <c r="V26" s="25" t="s">
        <v>841</v>
      </c>
      <c r="W26" s="25" t="s">
        <v>14</v>
      </c>
      <c r="X26" s="25" t="s">
        <v>15</v>
      </c>
      <c r="Y26" s="28" t="str">
        <f t="shared" si="0"/>
        <v>Domestique</v>
      </c>
      <c r="Z26" s="29">
        <v>0.85</v>
      </c>
      <c r="AA26" s="29" t="s">
        <v>1268</v>
      </c>
      <c r="AB26" s="29" t="s">
        <v>1269</v>
      </c>
      <c r="AC26" s="29" t="s">
        <v>1270</v>
      </c>
      <c r="AD26" s="25">
        <f>COUNTIFS($AE$2:$AE$2431,AE26)</f>
        <v>35</v>
      </c>
      <c r="AE26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7" spans="1:31" s="25" customFormat="1" x14ac:dyDescent="0.35">
      <c r="A27" s="25" t="s">
        <v>6</v>
      </c>
      <c r="B27" s="25" t="s">
        <v>10</v>
      </c>
      <c r="C27" s="25" t="s">
        <v>16</v>
      </c>
      <c r="D27" s="25" t="s">
        <v>19</v>
      </c>
      <c r="E27" s="25" t="s">
        <v>17</v>
      </c>
      <c r="F27" s="25" t="s">
        <v>18</v>
      </c>
      <c r="G27" s="25" t="s">
        <v>11</v>
      </c>
      <c r="H27" s="26">
        <v>5712</v>
      </c>
      <c r="I27" s="25" t="s">
        <v>24</v>
      </c>
      <c r="J27" s="25" t="s">
        <v>37</v>
      </c>
      <c r="K27" s="25" t="s">
        <v>20</v>
      </c>
      <c r="L27" s="25" t="s">
        <v>22</v>
      </c>
      <c r="M27" s="25" t="s">
        <v>23</v>
      </c>
      <c r="N27" s="25" t="s">
        <v>11</v>
      </c>
      <c r="O27" s="25" t="s">
        <v>845</v>
      </c>
      <c r="P27" s="25">
        <v>374409</v>
      </c>
      <c r="Q27" s="25">
        <v>75100645300037</v>
      </c>
      <c r="R27" s="26" t="s">
        <v>52</v>
      </c>
      <c r="S27" s="27">
        <v>45436.759027777778</v>
      </c>
      <c r="T27" s="25" t="s">
        <v>846</v>
      </c>
      <c r="U27" s="25" t="s">
        <v>35</v>
      </c>
      <c r="V27" s="25" t="s">
        <v>847</v>
      </c>
      <c r="W27" s="25" t="s">
        <v>14</v>
      </c>
      <c r="X27" s="25" t="s">
        <v>15</v>
      </c>
      <c r="Y27" s="28" t="str">
        <f t="shared" si="0"/>
        <v>Domestique</v>
      </c>
      <c r="Z27" s="29">
        <v>0.85</v>
      </c>
      <c r="AA27" s="29" t="s">
        <v>1268</v>
      </c>
      <c r="AB27" s="29" t="s">
        <v>1269</v>
      </c>
      <c r="AC27" s="29" t="s">
        <v>1270</v>
      </c>
      <c r="AD27" s="25">
        <f>COUNTIFS($AE$2:$AE$2431,AE27)</f>
        <v>35</v>
      </c>
      <c r="AE27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8" spans="1:31" s="25" customFormat="1" x14ac:dyDescent="0.35">
      <c r="A28" s="25" t="s">
        <v>6</v>
      </c>
      <c r="B28" s="25" t="s">
        <v>10</v>
      </c>
      <c r="C28" s="25" t="s">
        <v>16</v>
      </c>
      <c r="D28" s="25" t="s">
        <v>19</v>
      </c>
      <c r="E28" s="25" t="s">
        <v>17</v>
      </c>
      <c r="F28" s="25" t="s">
        <v>18</v>
      </c>
      <c r="G28" s="25" t="s">
        <v>11</v>
      </c>
      <c r="H28" s="26">
        <v>5712</v>
      </c>
      <c r="I28" s="25" t="s">
        <v>24</v>
      </c>
      <c r="J28" s="25" t="s">
        <v>37</v>
      </c>
      <c r="K28" s="25" t="s">
        <v>20</v>
      </c>
      <c r="L28" s="25" t="s">
        <v>22</v>
      </c>
      <c r="M28" s="25" t="s">
        <v>23</v>
      </c>
      <c r="N28" s="25" t="s">
        <v>11</v>
      </c>
      <c r="O28" s="25" t="s">
        <v>848</v>
      </c>
      <c r="P28" s="25">
        <v>374407</v>
      </c>
      <c r="Q28" s="25">
        <v>79748789900032</v>
      </c>
      <c r="R28" s="26" t="s">
        <v>52</v>
      </c>
      <c r="S28" s="27">
        <v>45436.75</v>
      </c>
      <c r="T28" s="25" t="s">
        <v>849</v>
      </c>
      <c r="U28" s="25" t="s">
        <v>35</v>
      </c>
      <c r="V28" s="25" t="s">
        <v>850</v>
      </c>
      <c r="W28" s="25" t="s">
        <v>14</v>
      </c>
      <c r="X28" s="25" t="s">
        <v>15</v>
      </c>
      <c r="Y28" s="28" t="str">
        <f t="shared" si="0"/>
        <v>Domestique</v>
      </c>
      <c r="Z28" s="29">
        <v>0.85</v>
      </c>
      <c r="AA28" s="29" t="s">
        <v>1268</v>
      </c>
      <c r="AB28" s="29" t="s">
        <v>1269</v>
      </c>
      <c r="AC28" s="29" t="s">
        <v>1270</v>
      </c>
      <c r="AD28" s="25">
        <f>COUNTIFS($AE$2:$AE$2431,AE28)</f>
        <v>35</v>
      </c>
      <c r="AE28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29" spans="1:31" s="25" customFormat="1" x14ac:dyDescent="0.35">
      <c r="A29" s="25" t="s">
        <v>6</v>
      </c>
      <c r="B29" s="25" t="s">
        <v>10</v>
      </c>
      <c r="C29" s="25" t="s">
        <v>16</v>
      </c>
      <c r="D29" s="25" t="s">
        <v>19</v>
      </c>
      <c r="E29" s="25" t="s">
        <v>17</v>
      </c>
      <c r="F29" s="25" t="s">
        <v>18</v>
      </c>
      <c r="G29" s="25" t="s">
        <v>11</v>
      </c>
      <c r="H29" s="26">
        <v>5712</v>
      </c>
      <c r="I29" s="25" t="s">
        <v>24</v>
      </c>
      <c r="J29" s="25" t="s">
        <v>37</v>
      </c>
      <c r="K29" s="25" t="s">
        <v>20</v>
      </c>
      <c r="L29" s="25" t="s">
        <v>22</v>
      </c>
      <c r="M29" s="25" t="s">
        <v>23</v>
      </c>
      <c r="N29" s="25" t="s">
        <v>11</v>
      </c>
      <c r="O29" s="25" t="s">
        <v>851</v>
      </c>
      <c r="P29" s="25">
        <v>374404</v>
      </c>
      <c r="Q29" s="25">
        <v>79748789900040</v>
      </c>
      <c r="R29" s="26" t="s">
        <v>52</v>
      </c>
      <c r="S29" s="27">
        <v>45436.742361111108</v>
      </c>
      <c r="T29" s="25" t="s">
        <v>849</v>
      </c>
      <c r="U29" s="25" t="s">
        <v>35</v>
      </c>
      <c r="V29" s="25" t="s">
        <v>852</v>
      </c>
      <c r="W29" s="25" t="s">
        <v>14</v>
      </c>
      <c r="X29" s="25" t="s">
        <v>15</v>
      </c>
      <c r="Y29" s="28" t="str">
        <f t="shared" si="0"/>
        <v>Domestique</v>
      </c>
      <c r="Z29" s="29">
        <v>0.85</v>
      </c>
      <c r="AA29" s="29" t="s">
        <v>1268</v>
      </c>
      <c r="AB29" s="29" t="s">
        <v>1269</v>
      </c>
      <c r="AC29" s="29" t="s">
        <v>1270</v>
      </c>
      <c r="AD29" s="25">
        <f>COUNTIFS($AE$2:$AE$2431,AE29)</f>
        <v>35</v>
      </c>
      <c r="AE29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0" spans="1:31" s="25" customFormat="1" x14ac:dyDescent="0.35">
      <c r="A30" s="25" t="s">
        <v>6</v>
      </c>
      <c r="B30" s="25" t="s">
        <v>10</v>
      </c>
      <c r="C30" s="25" t="s">
        <v>16</v>
      </c>
      <c r="D30" s="25" t="s">
        <v>19</v>
      </c>
      <c r="E30" s="25" t="s">
        <v>17</v>
      </c>
      <c r="F30" s="25" t="s">
        <v>18</v>
      </c>
      <c r="G30" s="25" t="s">
        <v>11</v>
      </c>
      <c r="H30" s="26">
        <v>5712</v>
      </c>
      <c r="I30" s="25" t="s">
        <v>24</v>
      </c>
      <c r="J30" s="25" t="s">
        <v>37</v>
      </c>
      <c r="K30" s="25" t="s">
        <v>20</v>
      </c>
      <c r="L30" s="25" t="s">
        <v>22</v>
      </c>
      <c r="M30" s="25" t="s">
        <v>23</v>
      </c>
      <c r="N30" s="25" t="s">
        <v>11</v>
      </c>
      <c r="O30" s="25" t="s">
        <v>853</v>
      </c>
      <c r="P30" s="25">
        <v>374401</v>
      </c>
      <c r="Q30" s="25">
        <v>79748789900024</v>
      </c>
      <c r="R30" s="26" t="s">
        <v>52</v>
      </c>
      <c r="S30" s="27">
        <v>45436.731249999997</v>
      </c>
      <c r="T30" s="25" t="s">
        <v>854</v>
      </c>
      <c r="U30" s="25" t="s">
        <v>35</v>
      </c>
      <c r="V30" s="25" t="s">
        <v>855</v>
      </c>
      <c r="W30" s="25" t="s">
        <v>14</v>
      </c>
      <c r="X30" s="25" t="s">
        <v>15</v>
      </c>
      <c r="Y30" s="28" t="str">
        <f t="shared" si="0"/>
        <v>Domestique</v>
      </c>
      <c r="Z30" s="29">
        <v>0.85</v>
      </c>
      <c r="AA30" s="29" t="s">
        <v>1268</v>
      </c>
      <c r="AB30" s="29" t="s">
        <v>1269</v>
      </c>
      <c r="AC30" s="29" t="s">
        <v>1270</v>
      </c>
      <c r="AD30" s="25">
        <f>COUNTIFS($AE$2:$AE$2431,AE30)</f>
        <v>35</v>
      </c>
      <c r="AE30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1" spans="1:31" s="25" customFormat="1" x14ac:dyDescent="0.35">
      <c r="A31" s="25" t="s">
        <v>6</v>
      </c>
      <c r="B31" s="25" t="s">
        <v>10</v>
      </c>
      <c r="C31" s="25" t="s">
        <v>16</v>
      </c>
      <c r="D31" s="25" t="s">
        <v>19</v>
      </c>
      <c r="E31" s="25" t="s">
        <v>17</v>
      </c>
      <c r="F31" s="25" t="s">
        <v>18</v>
      </c>
      <c r="G31" s="25" t="s">
        <v>11</v>
      </c>
      <c r="H31" s="26">
        <v>5712</v>
      </c>
      <c r="I31" s="25" t="s">
        <v>24</v>
      </c>
      <c r="J31" s="25" t="s">
        <v>37</v>
      </c>
      <c r="K31" s="25" t="s">
        <v>20</v>
      </c>
      <c r="L31" s="25" t="s">
        <v>22</v>
      </c>
      <c r="M31" s="25" t="s">
        <v>23</v>
      </c>
      <c r="N31" s="25" t="s">
        <v>11</v>
      </c>
      <c r="O31" s="25" t="s">
        <v>856</v>
      </c>
      <c r="P31" s="25">
        <v>374400</v>
      </c>
      <c r="Q31" s="25">
        <v>79748789900057</v>
      </c>
      <c r="R31" s="26" t="s">
        <v>52</v>
      </c>
      <c r="S31" s="27">
        <v>45436.722916666666</v>
      </c>
      <c r="T31" s="25" t="s">
        <v>854</v>
      </c>
      <c r="U31" s="25" t="s">
        <v>35</v>
      </c>
      <c r="V31" s="25" t="s">
        <v>857</v>
      </c>
      <c r="W31" s="25" t="s">
        <v>14</v>
      </c>
      <c r="X31" s="25" t="s">
        <v>15</v>
      </c>
      <c r="Y31" s="28" t="str">
        <f t="shared" si="0"/>
        <v>Domestique</v>
      </c>
      <c r="Z31" s="29">
        <v>0.85</v>
      </c>
      <c r="AA31" s="29" t="s">
        <v>1268</v>
      </c>
      <c r="AB31" s="29" t="s">
        <v>1269</v>
      </c>
      <c r="AC31" s="29" t="s">
        <v>1270</v>
      </c>
      <c r="AD31" s="25">
        <f>COUNTIFS($AE$2:$AE$2431,AE31)</f>
        <v>35</v>
      </c>
      <c r="AE31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2" spans="1:31" s="25" customFormat="1" x14ac:dyDescent="0.35">
      <c r="A32" s="25" t="s">
        <v>6</v>
      </c>
      <c r="B32" s="25" t="s">
        <v>10</v>
      </c>
      <c r="C32" s="25" t="s">
        <v>16</v>
      </c>
      <c r="D32" s="25" t="s">
        <v>19</v>
      </c>
      <c r="E32" s="25" t="s">
        <v>17</v>
      </c>
      <c r="F32" s="25" t="s">
        <v>18</v>
      </c>
      <c r="G32" s="25" t="s">
        <v>11</v>
      </c>
      <c r="H32" s="26">
        <v>5712</v>
      </c>
      <c r="I32" s="25" t="s">
        <v>24</v>
      </c>
      <c r="J32" s="25" t="s">
        <v>37</v>
      </c>
      <c r="K32" s="25" t="s">
        <v>20</v>
      </c>
      <c r="L32" s="25" t="s">
        <v>22</v>
      </c>
      <c r="M32" s="25" t="s">
        <v>23</v>
      </c>
      <c r="N32" s="25" t="s">
        <v>11</v>
      </c>
      <c r="O32" s="25" t="s">
        <v>858</v>
      </c>
      <c r="P32" s="25">
        <v>374389</v>
      </c>
      <c r="Q32" s="25">
        <v>75098946900036</v>
      </c>
      <c r="R32" s="26" t="s">
        <v>52</v>
      </c>
      <c r="S32" s="27">
        <v>45436.708333333336</v>
      </c>
      <c r="T32" s="25" t="s">
        <v>859</v>
      </c>
      <c r="U32" s="25" t="s">
        <v>35</v>
      </c>
      <c r="V32" s="25" t="s">
        <v>860</v>
      </c>
      <c r="W32" s="25" t="s">
        <v>14</v>
      </c>
      <c r="X32" s="25" t="s">
        <v>15</v>
      </c>
      <c r="Y32" s="28" t="str">
        <f t="shared" si="0"/>
        <v>Domestique</v>
      </c>
      <c r="Z32" s="29">
        <v>0.85</v>
      </c>
      <c r="AA32" s="29" t="s">
        <v>1268</v>
      </c>
      <c r="AB32" s="29" t="s">
        <v>1269</v>
      </c>
      <c r="AC32" s="29" t="s">
        <v>1270</v>
      </c>
      <c r="AD32" s="25">
        <f>COUNTIFS($AE$2:$AE$2431,AE32)</f>
        <v>35</v>
      </c>
      <c r="AE32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3" spans="1:31" s="25" customFormat="1" x14ac:dyDescent="0.35">
      <c r="A33" s="25" t="s">
        <v>6</v>
      </c>
      <c r="B33" s="25" t="s">
        <v>10</v>
      </c>
      <c r="C33" s="25" t="s">
        <v>16</v>
      </c>
      <c r="D33" s="25" t="s">
        <v>19</v>
      </c>
      <c r="E33" s="25" t="s">
        <v>17</v>
      </c>
      <c r="F33" s="25" t="s">
        <v>18</v>
      </c>
      <c r="G33" s="25" t="s">
        <v>11</v>
      </c>
      <c r="H33" s="26">
        <v>5712</v>
      </c>
      <c r="I33" s="25" t="s">
        <v>24</v>
      </c>
      <c r="J33" s="25" t="s">
        <v>37</v>
      </c>
      <c r="K33" s="25" t="s">
        <v>20</v>
      </c>
      <c r="L33" s="25" t="s">
        <v>22</v>
      </c>
      <c r="M33" s="25" t="s">
        <v>23</v>
      </c>
      <c r="N33" s="25" t="s">
        <v>11</v>
      </c>
      <c r="O33" s="25" t="s">
        <v>861</v>
      </c>
      <c r="P33" s="25">
        <v>374386</v>
      </c>
      <c r="Q33" s="25">
        <v>52422893900087</v>
      </c>
      <c r="R33" s="26" t="s">
        <v>52</v>
      </c>
      <c r="S33" s="27">
        <v>45436.696527777778</v>
      </c>
      <c r="T33" s="25" t="s">
        <v>34</v>
      </c>
      <c r="U33" s="25" t="s">
        <v>35</v>
      </c>
      <c r="V33" s="25" t="s">
        <v>862</v>
      </c>
      <c r="W33" s="25" t="s">
        <v>14</v>
      </c>
      <c r="X33" s="25" t="s">
        <v>15</v>
      </c>
      <c r="Y33" s="28" t="str">
        <f t="shared" si="0"/>
        <v>Domestique</v>
      </c>
      <c r="Z33" s="29">
        <v>0.85</v>
      </c>
      <c r="AA33" s="29" t="s">
        <v>1268</v>
      </c>
      <c r="AB33" s="29" t="s">
        <v>1269</v>
      </c>
      <c r="AC33" s="29" t="s">
        <v>1270</v>
      </c>
      <c r="AD33" s="25">
        <f>COUNTIFS($AE$2:$AE$2431,AE33)</f>
        <v>35</v>
      </c>
      <c r="AE33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4" spans="1:31" s="25" customFormat="1" x14ac:dyDescent="0.35">
      <c r="A34" s="25" t="s">
        <v>6</v>
      </c>
      <c r="B34" s="25" t="s">
        <v>10</v>
      </c>
      <c r="C34" s="25" t="s">
        <v>16</v>
      </c>
      <c r="D34" s="25" t="s">
        <v>19</v>
      </c>
      <c r="E34" s="25" t="s">
        <v>17</v>
      </c>
      <c r="F34" s="25" t="s">
        <v>18</v>
      </c>
      <c r="G34" s="25" t="s">
        <v>11</v>
      </c>
      <c r="H34" s="26">
        <v>5712</v>
      </c>
      <c r="I34" s="25" t="s">
        <v>24</v>
      </c>
      <c r="J34" s="25" t="s">
        <v>37</v>
      </c>
      <c r="K34" s="25" t="s">
        <v>20</v>
      </c>
      <c r="L34" s="25" t="s">
        <v>22</v>
      </c>
      <c r="M34" s="25" t="s">
        <v>23</v>
      </c>
      <c r="N34" s="25" t="s">
        <v>11</v>
      </c>
      <c r="O34" s="25" t="s">
        <v>863</v>
      </c>
      <c r="P34" s="25">
        <v>374379</v>
      </c>
      <c r="Q34" s="25">
        <v>52422893900095</v>
      </c>
      <c r="R34" s="26" t="s">
        <v>52</v>
      </c>
      <c r="S34" s="27">
        <v>45436.682638888888</v>
      </c>
      <c r="T34" s="25" t="s">
        <v>34</v>
      </c>
      <c r="U34" s="25" t="s">
        <v>35</v>
      </c>
      <c r="V34" s="25" t="s">
        <v>864</v>
      </c>
      <c r="W34" s="25" t="s">
        <v>14</v>
      </c>
      <c r="X34" s="25" t="s">
        <v>15</v>
      </c>
      <c r="Y34" s="28" t="str">
        <f t="shared" si="0"/>
        <v>Domestique</v>
      </c>
      <c r="Z34" s="29">
        <v>0.85</v>
      </c>
      <c r="AA34" s="29" t="s">
        <v>1268</v>
      </c>
      <c r="AB34" s="29" t="s">
        <v>1269</v>
      </c>
      <c r="AC34" s="29" t="s">
        <v>1270</v>
      </c>
      <c r="AD34" s="25">
        <f>COUNTIFS($AE$2:$AE$2431,AE34)</f>
        <v>35</v>
      </c>
      <c r="AE34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5" spans="1:31" s="25" customFormat="1" x14ac:dyDescent="0.35">
      <c r="A35" s="25" t="s">
        <v>6</v>
      </c>
      <c r="B35" s="25" t="s">
        <v>10</v>
      </c>
      <c r="C35" s="25" t="s">
        <v>16</v>
      </c>
      <c r="D35" s="25" t="s">
        <v>19</v>
      </c>
      <c r="E35" s="25" t="s">
        <v>17</v>
      </c>
      <c r="F35" s="25" t="s">
        <v>18</v>
      </c>
      <c r="G35" s="25" t="s">
        <v>11</v>
      </c>
      <c r="H35" s="26">
        <v>5712</v>
      </c>
      <c r="I35" s="25" t="s">
        <v>24</v>
      </c>
      <c r="J35" s="25" t="s">
        <v>37</v>
      </c>
      <c r="K35" s="25" t="s">
        <v>20</v>
      </c>
      <c r="L35" s="25" t="s">
        <v>22</v>
      </c>
      <c r="M35" s="25" t="s">
        <v>23</v>
      </c>
      <c r="N35" s="25" t="s">
        <v>11</v>
      </c>
      <c r="O35" s="25" t="s">
        <v>873</v>
      </c>
      <c r="P35" s="25">
        <v>374338</v>
      </c>
      <c r="Q35" s="25">
        <v>52422893900020</v>
      </c>
      <c r="R35" s="26" t="s">
        <v>52</v>
      </c>
      <c r="S35" s="27">
        <v>45436.622916666667</v>
      </c>
      <c r="T35" s="25" t="s">
        <v>34</v>
      </c>
      <c r="U35" s="25" t="s">
        <v>35</v>
      </c>
      <c r="V35" s="25" t="s">
        <v>874</v>
      </c>
      <c r="W35" s="25" t="s">
        <v>14</v>
      </c>
      <c r="X35" s="25" t="s">
        <v>15</v>
      </c>
      <c r="Y35" s="28" t="str">
        <f t="shared" si="0"/>
        <v>Domestique</v>
      </c>
      <c r="Z35" s="29">
        <v>0.85</v>
      </c>
      <c r="AA35" s="29" t="s">
        <v>1268</v>
      </c>
      <c r="AB35" s="29" t="s">
        <v>1269</v>
      </c>
      <c r="AC35" s="29" t="s">
        <v>1270</v>
      </c>
      <c r="AD35" s="25">
        <f>COUNTIFS($AE$2:$AE$2431,AE35)</f>
        <v>35</v>
      </c>
      <c r="AE35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6" spans="1:31" s="25" customFormat="1" x14ac:dyDescent="0.35">
      <c r="A36" s="25" t="s">
        <v>6</v>
      </c>
      <c r="B36" s="25" t="s">
        <v>10</v>
      </c>
      <c r="C36" s="25" t="s">
        <v>16</v>
      </c>
      <c r="D36" s="25" t="s">
        <v>19</v>
      </c>
      <c r="E36" s="25" t="s">
        <v>17</v>
      </c>
      <c r="F36" s="25" t="s">
        <v>18</v>
      </c>
      <c r="G36" s="25" t="s">
        <v>11</v>
      </c>
      <c r="H36" s="26">
        <v>5712</v>
      </c>
      <c r="I36" s="25" t="s">
        <v>24</v>
      </c>
      <c r="J36" s="25" t="s">
        <v>37</v>
      </c>
      <c r="K36" s="25" t="s">
        <v>20</v>
      </c>
      <c r="L36" s="25" t="s">
        <v>22</v>
      </c>
      <c r="M36" s="25" t="s">
        <v>23</v>
      </c>
      <c r="N36" s="25" t="s">
        <v>11</v>
      </c>
      <c r="O36" s="25" t="s">
        <v>875</v>
      </c>
      <c r="P36" s="25">
        <v>374189</v>
      </c>
      <c r="Q36" s="25">
        <v>52422893900111</v>
      </c>
      <c r="R36" s="26" t="s">
        <v>52</v>
      </c>
      <c r="S36" s="27">
        <v>45436.46597222222</v>
      </c>
      <c r="T36" s="25" t="s">
        <v>34</v>
      </c>
      <c r="U36" s="25" t="s">
        <v>35</v>
      </c>
      <c r="V36" s="25" t="s">
        <v>876</v>
      </c>
      <c r="W36" s="25" t="s">
        <v>14</v>
      </c>
      <c r="X36" s="25" t="s">
        <v>15</v>
      </c>
      <c r="Y36" s="28" t="str">
        <f t="shared" si="0"/>
        <v>Domestique</v>
      </c>
      <c r="Z36" s="29">
        <v>0.85</v>
      </c>
      <c r="AA36" s="29" t="s">
        <v>1268</v>
      </c>
      <c r="AB36" s="29" t="s">
        <v>1269</v>
      </c>
      <c r="AC36" s="29" t="s">
        <v>1270</v>
      </c>
      <c r="AD36" s="25">
        <f>COUNTIFS($AE$2:$AE$2431,AE36)</f>
        <v>35</v>
      </c>
      <c r="AE36" s="25" t="str">
        <f t="shared" si="1"/>
        <v>En face-Ã -faceSociÃ©tÃ© ou assimilÃ©eBÃ©nÃ©ficiaire non PPE&lt; 12 moisComplet Ã  jourFrance [FR]5712Aucune occurence (12 mois glissants)VADCB/Visa MastercardUniquee-paiement avec 3D SecureFrance [FR]</v>
      </c>
    </row>
    <row r="37" spans="1:31" x14ac:dyDescent="0.35">
      <c r="H37">
        <f>COUNTA(H1:H36)</f>
        <v>36</v>
      </c>
    </row>
    <row r="71" spans="1:31" x14ac:dyDescent="0.35">
      <c r="A71" t="s">
        <v>6</v>
      </c>
      <c r="B71" t="s">
        <v>10</v>
      </c>
      <c r="C71" t="s">
        <v>16</v>
      </c>
      <c r="D71" t="s">
        <v>19</v>
      </c>
      <c r="E71" t="s">
        <v>17</v>
      </c>
      <c r="F71" t="s">
        <v>18</v>
      </c>
      <c r="G71" t="s">
        <v>11</v>
      </c>
      <c r="H71" s="4">
        <v>5712</v>
      </c>
      <c r="I71" t="s">
        <v>24</v>
      </c>
      <c r="J71" t="s">
        <v>45</v>
      </c>
      <c r="K71" t="s">
        <v>20</v>
      </c>
      <c r="L71" t="s">
        <v>22</v>
      </c>
      <c r="M71" t="s">
        <v>23</v>
      </c>
      <c r="N71" t="s">
        <v>11</v>
      </c>
      <c r="O71" t="s">
        <v>90</v>
      </c>
      <c r="P71">
        <v>488387</v>
      </c>
      <c r="Q71">
        <v>49702038800029</v>
      </c>
      <c r="R71" s="4" t="s">
        <v>52</v>
      </c>
      <c r="S71" s="1">
        <v>45757.695138888892</v>
      </c>
      <c r="T71" t="s">
        <v>91</v>
      </c>
      <c r="U71" t="s">
        <v>79</v>
      </c>
      <c r="V71" t="s">
        <v>92</v>
      </c>
      <c r="W71" t="s">
        <v>14</v>
      </c>
      <c r="X71" t="s">
        <v>15</v>
      </c>
      <c r="Y71" s="6" t="str">
        <f>+IF(G71=N71,"Domestique","Autre")</f>
        <v>Domestique</v>
      </c>
      <c r="Z71" s="5">
        <v>0.75</v>
      </c>
      <c r="AA71" s="5" t="s">
        <v>1268</v>
      </c>
      <c r="AB71" s="5" t="s">
        <v>1269</v>
      </c>
      <c r="AC71" s="5" t="s">
        <v>1270</v>
      </c>
      <c r="AD71">
        <f>COUNTIFS($AE$2:$AE$2431,AE71)</f>
        <v>4</v>
      </c>
      <c r="AE71" t="str">
        <f>+B71&amp;C71&amp;D71&amp;E71&amp;F71&amp;G71&amp;H71&amp;I71&amp;J71&amp;K71&amp;L71&amp;M71&amp;N71</f>
        <v>En face-Ã -faceSociÃ©tÃ© ou assimilÃ©eBÃ©nÃ©ficiaire non PPE&lt; 12 moisComplet Ã  jourFrance [FR]5712Aucune occurence (12 mois glissants)ProximitÃ©CB/Visa MastercardUniquee-paiement avec 3D SecureFrance [FR]</v>
      </c>
    </row>
    <row r="72" spans="1:31" x14ac:dyDescent="0.35">
      <c r="A72" t="s">
        <v>6</v>
      </c>
      <c r="B72" t="s">
        <v>10</v>
      </c>
      <c r="C72" t="s">
        <v>16</v>
      </c>
      <c r="D72" t="s">
        <v>19</v>
      </c>
      <c r="E72" t="s">
        <v>17</v>
      </c>
      <c r="F72" t="s">
        <v>18</v>
      </c>
      <c r="G72" t="s">
        <v>11</v>
      </c>
      <c r="H72" s="4">
        <v>5712</v>
      </c>
      <c r="I72" t="s">
        <v>24</v>
      </c>
      <c r="J72" t="s">
        <v>45</v>
      </c>
      <c r="K72" t="s">
        <v>20</v>
      </c>
      <c r="L72" t="s">
        <v>22</v>
      </c>
      <c r="M72" t="s">
        <v>23</v>
      </c>
      <c r="N72" t="s">
        <v>11</v>
      </c>
      <c r="O72" t="s">
        <v>113</v>
      </c>
      <c r="P72">
        <v>481074</v>
      </c>
      <c r="Q72">
        <v>53519255300027</v>
      </c>
      <c r="R72" s="4" t="s">
        <v>52</v>
      </c>
      <c r="S72" s="1">
        <v>45740.692361111112</v>
      </c>
      <c r="T72" t="s">
        <v>114</v>
      </c>
      <c r="U72" t="s">
        <v>115</v>
      </c>
      <c r="V72" t="s">
        <v>116</v>
      </c>
      <c r="W72" t="s">
        <v>14</v>
      </c>
      <c r="X72" t="s">
        <v>15</v>
      </c>
      <c r="Y72" s="6" t="str">
        <f>+IF(G72=N72,"Domestique","Autre")</f>
        <v>Domestique</v>
      </c>
      <c r="Z72" s="5">
        <v>0.75</v>
      </c>
      <c r="AA72" s="5" t="s">
        <v>1268</v>
      </c>
      <c r="AB72" s="5" t="s">
        <v>1269</v>
      </c>
      <c r="AC72" s="5" t="s">
        <v>1270</v>
      </c>
      <c r="AD72">
        <f>COUNTIFS($AE$2:$AE$2431,AE72)</f>
        <v>4</v>
      </c>
      <c r="AE72" t="str">
        <f>+B72&amp;C72&amp;D72&amp;E72&amp;F72&amp;G72&amp;H72&amp;I72&amp;J72&amp;K72&amp;L72&amp;M72&amp;N72</f>
        <v>En face-Ã -faceSociÃ©tÃ© ou assimilÃ©eBÃ©nÃ©ficiaire non PPE&lt; 12 moisComplet Ã  jourFrance [FR]5712Aucune occurence (12 mois glissants)ProximitÃ©CB/Visa MastercardUniquee-paiement avec 3D SecureFrance [FR]</v>
      </c>
    </row>
    <row r="73" spans="1:31" x14ac:dyDescent="0.35">
      <c r="A73" t="s">
        <v>6</v>
      </c>
      <c r="B73" t="s">
        <v>10</v>
      </c>
      <c r="C73" t="s">
        <v>16</v>
      </c>
      <c r="D73" t="s">
        <v>19</v>
      </c>
      <c r="E73" t="s">
        <v>17</v>
      </c>
      <c r="F73" t="s">
        <v>18</v>
      </c>
      <c r="G73" t="s">
        <v>11</v>
      </c>
      <c r="H73" s="4">
        <v>5712</v>
      </c>
      <c r="I73" t="s">
        <v>24</v>
      </c>
      <c r="J73" t="s">
        <v>45</v>
      </c>
      <c r="K73" t="s">
        <v>20</v>
      </c>
      <c r="L73" t="s">
        <v>22</v>
      </c>
      <c r="M73" t="s">
        <v>23</v>
      </c>
      <c r="N73" t="s">
        <v>11</v>
      </c>
      <c r="O73" t="s">
        <v>166</v>
      </c>
      <c r="P73">
        <v>468238</v>
      </c>
      <c r="Q73">
        <v>44455653400014</v>
      </c>
      <c r="R73" s="4" t="s">
        <v>52</v>
      </c>
      <c r="S73" s="1">
        <v>45699.445833333331</v>
      </c>
      <c r="T73" t="s">
        <v>167</v>
      </c>
      <c r="U73" t="s">
        <v>79</v>
      </c>
      <c r="V73" t="s">
        <v>168</v>
      </c>
      <c r="W73" t="s">
        <v>14</v>
      </c>
      <c r="X73" t="s">
        <v>169</v>
      </c>
      <c r="Y73" s="6" t="str">
        <f>+IF(G73=N73,"Domestique","Autre")</f>
        <v>Domestique</v>
      </c>
      <c r="Z73" s="5">
        <v>0.75</v>
      </c>
      <c r="AA73" s="5" t="s">
        <v>1268</v>
      </c>
      <c r="AB73" s="5" t="s">
        <v>1269</v>
      </c>
      <c r="AC73" s="5" t="s">
        <v>1270</v>
      </c>
      <c r="AD73">
        <f>COUNTIFS($AE$2:$AE$2431,AE73)</f>
        <v>4</v>
      </c>
      <c r="AE73" t="str">
        <f>+B73&amp;C73&amp;D73&amp;E73&amp;F73&amp;G73&amp;H73&amp;I73&amp;J73&amp;K73&amp;L73&amp;M73&amp;N73</f>
        <v>En face-Ã -faceSociÃ©tÃ© ou assimilÃ©eBÃ©nÃ©ficiaire non PPE&lt; 12 moisComplet Ã  jourFrance [FR]5712Aucune occurence (12 mois glissants)ProximitÃ©CB/Visa MastercardUniquee-paiement avec 3D SecureFrance [FR]</v>
      </c>
    </row>
    <row r="74" spans="1:31" x14ac:dyDescent="0.35">
      <c r="A74" t="s">
        <v>6</v>
      </c>
      <c r="B74" t="s">
        <v>10</v>
      </c>
      <c r="C74" t="s">
        <v>16</v>
      </c>
      <c r="D74" t="s">
        <v>19</v>
      </c>
      <c r="E74" t="s">
        <v>17</v>
      </c>
      <c r="F74" t="s">
        <v>18</v>
      </c>
      <c r="G74" t="s">
        <v>11</v>
      </c>
      <c r="H74" s="4">
        <v>5712</v>
      </c>
      <c r="I74" t="s">
        <v>24</v>
      </c>
      <c r="J74" t="s">
        <v>45</v>
      </c>
      <c r="K74" t="s">
        <v>20</v>
      </c>
      <c r="L74" t="s">
        <v>22</v>
      </c>
      <c r="M74" t="s">
        <v>23</v>
      </c>
      <c r="N74" t="s">
        <v>11</v>
      </c>
      <c r="O74" t="s">
        <v>263</v>
      </c>
      <c r="P74">
        <v>447375</v>
      </c>
      <c r="Q74">
        <v>50507687700016</v>
      </c>
      <c r="R74" s="4" t="s">
        <v>52</v>
      </c>
      <c r="S74" s="1">
        <v>45635.709722222222</v>
      </c>
      <c r="T74" t="s">
        <v>264</v>
      </c>
      <c r="U74" t="s">
        <v>79</v>
      </c>
      <c r="V74" t="s">
        <v>265</v>
      </c>
      <c r="W74" t="s">
        <v>14</v>
      </c>
      <c r="X74" t="s">
        <v>169</v>
      </c>
      <c r="Y74" s="6" t="str">
        <f>+IF(G74=N74,"Domestique","Autre")</f>
        <v>Domestique</v>
      </c>
      <c r="Z74" s="5">
        <v>0.75</v>
      </c>
      <c r="AA74" s="5" t="s">
        <v>1268</v>
      </c>
      <c r="AB74" s="5" t="s">
        <v>1269</v>
      </c>
      <c r="AC74" s="5" t="s">
        <v>1270</v>
      </c>
      <c r="AD74">
        <f>COUNTIFS($AE$2:$AE$2431,AE74)</f>
        <v>4</v>
      </c>
      <c r="AE74" t="str">
        <f>+B74&amp;C74&amp;D74&amp;E74&amp;F74&amp;G74&amp;H74&amp;I74&amp;J74&amp;K74&amp;L74&amp;M74&amp;N74</f>
        <v>En face-Ã -faceSociÃ©tÃ© ou assimilÃ©eBÃ©nÃ©ficiaire non PPE&lt; 12 moisComplet Ã  jourFrance [FR]5712Aucune occurence (12 mois glissants)ProximitÃ©CB/Visa MastercardUniquee-paiement avec 3D SecureFrance [FR]</v>
      </c>
    </row>
    <row r="75" spans="1:31" x14ac:dyDescent="0.35">
      <c r="H75">
        <f>COUNTA(H71:H74)</f>
        <v>4</v>
      </c>
    </row>
    <row r="109" spans="1:31" s="25" customFormat="1" x14ac:dyDescent="0.35">
      <c r="A109" s="25" t="s">
        <v>6</v>
      </c>
      <c r="B109" s="25" t="s">
        <v>10</v>
      </c>
      <c r="C109" s="25" t="s">
        <v>16</v>
      </c>
      <c r="D109" s="25" t="s">
        <v>19</v>
      </c>
      <c r="E109" s="25" t="s">
        <v>17</v>
      </c>
      <c r="F109" s="25" t="s">
        <v>18</v>
      </c>
      <c r="G109" s="25" t="s">
        <v>11</v>
      </c>
      <c r="H109" s="26">
        <v>7399</v>
      </c>
      <c r="I109" s="25" t="s">
        <v>24</v>
      </c>
      <c r="J109" s="25" t="s">
        <v>37</v>
      </c>
      <c r="K109" s="25" t="s">
        <v>20</v>
      </c>
      <c r="L109" s="25" t="s">
        <v>22</v>
      </c>
      <c r="M109" s="25" t="s">
        <v>23</v>
      </c>
      <c r="N109" s="25" t="s">
        <v>11</v>
      </c>
      <c r="O109" s="25" t="s">
        <v>32</v>
      </c>
      <c r="P109" s="25">
        <v>519993</v>
      </c>
      <c r="Q109" s="25">
        <v>52422893900152</v>
      </c>
      <c r="R109" s="26" t="s">
        <v>33</v>
      </c>
      <c r="S109" s="27">
        <v>45859.695138888892</v>
      </c>
      <c r="T109" s="25" t="s">
        <v>34</v>
      </c>
      <c r="U109" s="25" t="s">
        <v>35</v>
      </c>
      <c r="V109" s="25" t="s">
        <v>36</v>
      </c>
      <c r="W109" s="25" t="s">
        <v>14</v>
      </c>
      <c r="X109" s="25" t="s">
        <v>15</v>
      </c>
      <c r="Y109" s="28" t="str">
        <f>+IF(G109=N109,"Domestique","Autre")</f>
        <v>Domestique</v>
      </c>
      <c r="Z109" s="29">
        <v>0.85</v>
      </c>
      <c r="AA109" s="29" t="s">
        <v>1268</v>
      </c>
      <c r="AB109" s="29" t="s">
        <v>1269</v>
      </c>
      <c r="AC109" s="29" t="s">
        <v>1270</v>
      </c>
      <c r="AD109" s="25">
        <f>COUNTIFS($AE$2:$AE$2431,AE109)</f>
        <v>2</v>
      </c>
      <c r="AE109" s="25" t="str">
        <f>+B109&amp;C109&amp;D109&amp;E109&amp;F109&amp;G109&amp;H109&amp;I109&amp;J109&amp;K109&amp;L109&amp;M109&amp;N109</f>
        <v>En face-Ã -faceSociÃ©tÃ© ou assimilÃ©eBÃ©nÃ©ficiaire non PPE&lt; 12 moisComplet Ã  jourFrance [FR]7399Aucune occurence (12 mois glissants)VADCB/Visa MastercardUniquee-paiement avec 3D SecureFrance [FR]</v>
      </c>
    </row>
    <row r="110" spans="1:31" s="25" customFormat="1" x14ac:dyDescent="0.35">
      <c r="A110" s="25" t="s">
        <v>6</v>
      </c>
      <c r="B110" s="25" t="s">
        <v>10</v>
      </c>
      <c r="C110" s="25" t="s">
        <v>16</v>
      </c>
      <c r="D110" s="25" t="s">
        <v>19</v>
      </c>
      <c r="E110" s="25" t="s">
        <v>17</v>
      </c>
      <c r="F110" s="25" t="s">
        <v>18</v>
      </c>
      <c r="G110" s="25" t="s">
        <v>11</v>
      </c>
      <c r="H110" s="26">
        <v>7399</v>
      </c>
      <c r="I110" s="25" t="s">
        <v>24</v>
      </c>
      <c r="J110" s="25" t="s">
        <v>37</v>
      </c>
      <c r="K110" s="25" t="s">
        <v>20</v>
      </c>
      <c r="L110" s="25" t="s">
        <v>22</v>
      </c>
      <c r="M110" s="25" t="s">
        <v>23</v>
      </c>
      <c r="N110" s="25" t="s">
        <v>11</v>
      </c>
      <c r="O110" s="25" t="s">
        <v>477</v>
      </c>
      <c r="P110" s="25">
        <v>391866</v>
      </c>
      <c r="Q110" s="25">
        <v>52422893900137</v>
      </c>
      <c r="R110" s="26" t="s">
        <v>33</v>
      </c>
      <c r="S110" s="27">
        <v>45474.648611111108</v>
      </c>
      <c r="T110" s="25" t="s">
        <v>34</v>
      </c>
      <c r="U110" s="25" t="s">
        <v>35</v>
      </c>
      <c r="V110" s="25" t="s">
        <v>478</v>
      </c>
      <c r="W110" s="25" t="s">
        <v>14</v>
      </c>
      <c r="X110" s="25" t="s">
        <v>15</v>
      </c>
      <c r="Y110" s="28" t="str">
        <f>+IF(G110=N110,"Domestique","Autre")</f>
        <v>Domestique</v>
      </c>
      <c r="Z110" s="29">
        <v>0.85</v>
      </c>
      <c r="AA110" s="29" t="s">
        <v>1268</v>
      </c>
      <c r="AB110" s="29" t="s">
        <v>1269</v>
      </c>
      <c r="AC110" s="29" t="s">
        <v>1270</v>
      </c>
      <c r="AD110" s="25">
        <f>COUNTIFS($AE$2:$AE$2431,AE110)</f>
        <v>2</v>
      </c>
      <c r="AE110" s="25" t="str">
        <f>+B110&amp;C110&amp;D110&amp;E110&amp;F110&amp;G110&amp;H110&amp;I110&amp;J110&amp;K110&amp;L110&amp;M110&amp;N110</f>
        <v>En face-Ã -faceSociÃ©tÃ© ou assimilÃ©eBÃ©nÃ©ficiaire non PPE&lt; 12 moisComplet Ã  jourFrance [FR]7399Aucune occurence (12 mois glissants)VADCB/Visa MastercardUniquee-paiement avec 3D SecureFrance [FR]</v>
      </c>
    </row>
    <row r="111" spans="1:31" x14ac:dyDescent="0.35">
      <c r="H111">
        <f>COUNTA(H109:H110)</f>
        <v>2</v>
      </c>
    </row>
    <row r="144" spans="1:31" s="25" customFormat="1" x14ac:dyDescent="0.35">
      <c r="A144" s="25" t="s">
        <v>6</v>
      </c>
      <c r="B144" s="25" t="s">
        <v>10</v>
      </c>
      <c r="C144" s="25" t="s">
        <v>16</v>
      </c>
      <c r="D144" s="25" t="s">
        <v>19</v>
      </c>
      <c r="E144" s="25" t="s">
        <v>839</v>
      </c>
      <c r="F144" s="25" t="s">
        <v>18</v>
      </c>
      <c r="G144" s="25" t="s">
        <v>11</v>
      </c>
      <c r="H144" s="26">
        <v>5712</v>
      </c>
      <c r="I144" s="25" t="s">
        <v>24</v>
      </c>
      <c r="J144" s="25" t="s">
        <v>37</v>
      </c>
      <c r="K144" s="25" t="s">
        <v>20</v>
      </c>
      <c r="L144" s="25" t="s">
        <v>22</v>
      </c>
      <c r="M144" s="25" t="s">
        <v>23</v>
      </c>
      <c r="N144" s="25" t="s">
        <v>11</v>
      </c>
      <c r="O144" s="25" t="s">
        <v>837</v>
      </c>
      <c r="P144" s="25">
        <v>374414</v>
      </c>
      <c r="Q144" s="25">
        <v>83048902700045</v>
      </c>
      <c r="R144" s="26" t="s">
        <v>52</v>
      </c>
      <c r="S144" s="27">
        <v>45436.784722222219</v>
      </c>
      <c r="T144" s="25" t="s">
        <v>68</v>
      </c>
      <c r="U144" s="25" t="s">
        <v>35</v>
      </c>
      <c r="V144" s="25" t="s">
        <v>838</v>
      </c>
      <c r="W144" s="25" t="s">
        <v>14</v>
      </c>
      <c r="X144" s="25" t="s">
        <v>15</v>
      </c>
      <c r="Y144" s="28" t="str">
        <f>+IF(G144=N144,"Domestique","Autre")</f>
        <v>Domestique</v>
      </c>
      <c r="Z144" s="29">
        <v>0.6</v>
      </c>
      <c r="AA144" s="29" t="s">
        <v>1268</v>
      </c>
      <c r="AB144" s="29" t="s">
        <v>1269</v>
      </c>
      <c r="AC144" s="29" t="s">
        <v>1270</v>
      </c>
      <c r="AD144" s="25">
        <f>COUNTIFS($AE$2:$AE$2431,AE144)</f>
        <v>3</v>
      </c>
      <c r="AE144" s="25" t="str">
        <f>+B144&amp;C144&amp;D144&amp;E144&amp;F144&amp;G144&amp;H144&amp;I144&amp;J144&amp;K144&amp;L144&amp;M144&amp;N144</f>
        <v>En face-Ã -faceSociÃ©tÃ© ou assimilÃ©eBÃ©nÃ©ficiaire non PPE&gt; 12 moisComplet Ã  jourFrance [FR]5712Aucune occurence (12 mois glissants)VADCB/Visa MastercardUniquee-paiement avec 3D SecureFrance [FR]</v>
      </c>
    </row>
    <row r="145" spans="1:31" s="25" customFormat="1" x14ac:dyDescent="0.35">
      <c r="A145" s="25" t="s">
        <v>6</v>
      </c>
      <c r="B145" s="25" t="s">
        <v>10</v>
      </c>
      <c r="C145" s="25" t="s">
        <v>16</v>
      </c>
      <c r="D145" s="25" t="s">
        <v>19</v>
      </c>
      <c r="E145" s="25" t="s">
        <v>839</v>
      </c>
      <c r="F145" s="25" t="s">
        <v>18</v>
      </c>
      <c r="G145" s="25" t="s">
        <v>11</v>
      </c>
      <c r="H145" s="26">
        <v>5712</v>
      </c>
      <c r="I145" s="25" t="s">
        <v>24</v>
      </c>
      <c r="J145" s="25" t="s">
        <v>37</v>
      </c>
      <c r="K145" s="25" t="s">
        <v>20</v>
      </c>
      <c r="L145" s="25" t="s">
        <v>22</v>
      </c>
      <c r="M145" s="25" t="s">
        <v>23</v>
      </c>
      <c r="N145" s="25" t="s">
        <v>11</v>
      </c>
      <c r="O145" s="25" t="s">
        <v>842</v>
      </c>
      <c r="P145" s="25">
        <v>374410</v>
      </c>
      <c r="Q145" s="25">
        <v>83048902700086</v>
      </c>
      <c r="R145" s="26" t="s">
        <v>52</v>
      </c>
      <c r="S145" s="27">
        <v>45436.771527777775</v>
      </c>
      <c r="T145" s="25" t="s">
        <v>843</v>
      </c>
      <c r="U145" s="25" t="s">
        <v>35</v>
      </c>
      <c r="V145" s="25" t="s">
        <v>844</v>
      </c>
      <c r="W145" s="25" t="s">
        <v>14</v>
      </c>
      <c r="X145" s="25" t="s">
        <v>15</v>
      </c>
      <c r="Y145" s="28" t="str">
        <f>+IF(G145=N145,"Domestique","Autre")</f>
        <v>Domestique</v>
      </c>
      <c r="Z145" s="29">
        <v>0.6</v>
      </c>
      <c r="AA145" s="29" t="s">
        <v>1268</v>
      </c>
      <c r="AB145" s="29" t="s">
        <v>1269</v>
      </c>
      <c r="AC145" s="29" t="s">
        <v>1270</v>
      </c>
      <c r="AD145" s="25">
        <f>COUNTIFS($AE$2:$AE$2431,AE145)</f>
        <v>3</v>
      </c>
      <c r="AE145" s="25" t="str">
        <f>+B145&amp;C145&amp;D145&amp;E145&amp;F145&amp;G145&amp;H145&amp;I145&amp;J145&amp;K145&amp;L145&amp;M145&amp;N145</f>
        <v>En face-Ã -faceSociÃ©tÃ© ou assimilÃ©eBÃ©nÃ©ficiaire non PPE&gt; 12 moisComplet Ã  jourFrance [FR]5712Aucune occurence (12 mois glissants)VADCB/Visa MastercardUniquee-paiement avec 3D SecureFrance [FR]</v>
      </c>
    </row>
    <row r="146" spans="1:31" s="25" customFormat="1" x14ac:dyDescent="0.35">
      <c r="A146" s="25" t="s">
        <v>6</v>
      </c>
      <c r="B146" s="25" t="s">
        <v>10</v>
      </c>
      <c r="C146" s="25" t="s">
        <v>16</v>
      </c>
      <c r="D146" s="25" t="s">
        <v>19</v>
      </c>
      <c r="E146" s="25" t="s">
        <v>839</v>
      </c>
      <c r="F146" s="25" t="s">
        <v>18</v>
      </c>
      <c r="G146" s="25" t="s">
        <v>11</v>
      </c>
      <c r="H146" s="26">
        <v>5712</v>
      </c>
      <c r="I146" s="25" t="s">
        <v>24</v>
      </c>
      <c r="J146" s="25" t="s">
        <v>37</v>
      </c>
      <c r="K146" s="25" t="s">
        <v>20</v>
      </c>
      <c r="L146" s="25" t="s">
        <v>22</v>
      </c>
      <c r="M146" s="25" t="s">
        <v>23</v>
      </c>
      <c r="N146" s="25" t="s">
        <v>11</v>
      </c>
      <c r="O146" s="25" t="s">
        <v>869</v>
      </c>
      <c r="P146" s="25">
        <v>374351</v>
      </c>
      <c r="Q146" s="25">
        <v>52422893900079</v>
      </c>
      <c r="R146" s="26" t="s">
        <v>52</v>
      </c>
      <c r="S146" s="27">
        <v>45436.656944444447</v>
      </c>
      <c r="T146" s="25" t="s">
        <v>34</v>
      </c>
      <c r="U146" s="25" t="s">
        <v>35</v>
      </c>
      <c r="V146" s="25" t="s">
        <v>870</v>
      </c>
      <c r="W146" s="25" t="s">
        <v>14</v>
      </c>
      <c r="X146" s="25" t="s">
        <v>15</v>
      </c>
      <c r="Y146" s="28" t="str">
        <f>+IF(G146=N146,"Domestique","Autre")</f>
        <v>Domestique</v>
      </c>
      <c r="Z146" s="29">
        <v>0.6</v>
      </c>
      <c r="AA146" s="29" t="s">
        <v>1268</v>
      </c>
      <c r="AB146" s="29" t="s">
        <v>1269</v>
      </c>
      <c r="AC146" s="29" t="s">
        <v>1270</v>
      </c>
      <c r="AD146" s="25">
        <f>COUNTIFS($AE$2:$AE$2431,AE146)</f>
        <v>3</v>
      </c>
      <c r="AE146" s="25" t="str">
        <f>+B146&amp;C146&amp;D146&amp;E146&amp;F146&amp;G146&amp;H146&amp;I146&amp;J146&amp;K146&amp;L146&amp;M146&amp;N146</f>
        <v>En face-Ã -faceSociÃ©tÃ© ou assimilÃ©eBÃ©nÃ©ficiaire non PPE&gt; 12 moisComplet Ã  jourFrance [FR]5712Aucune occurence (12 mois glissants)VADCB/Visa MastercardUniquee-paiement avec 3D SecureFrance [FR]</v>
      </c>
    </row>
    <row r="147" spans="1:31" x14ac:dyDescent="0.35">
      <c r="H147">
        <f>COUNTA(H144:H146)</f>
        <v>3</v>
      </c>
    </row>
    <row r="180" spans="1:31" x14ac:dyDescent="0.35">
      <c r="A180" t="s">
        <v>6</v>
      </c>
      <c r="B180" t="s">
        <v>10</v>
      </c>
      <c r="C180" t="s">
        <v>16</v>
      </c>
      <c r="D180" t="s">
        <v>19</v>
      </c>
      <c r="E180" t="s">
        <v>17</v>
      </c>
      <c r="F180" t="s">
        <v>18</v>
      </c>
      <c r="G180" t="s">
        <v>11</v>
      </c>
      <c r="H180" s="4">
        <v>5712</v>
      </c>
      <c r="I180" t="s">
        <v>24</v>
      </c>
      <c r="J180" t="s">
        <v>37</v>
      </c>
      <c r="K180" t="s">
        <v>20</v>
      </c>
      <c r="L180" t="s">
        <v>22</v>
      </c>
      <c r="M180" t="s">
        <v>23</v>
      </c>
      <c r="N180" t="s">
        <v>868</v>
      </c>
      <c r="O180" t="s">
        <v>865</v>
      </c>
      <c r="P180">
        <v>374363</v>
      </c>
      <c r="Q180">
        <v>52422893900103</v>
      </c>
      <c r="R180" s="4" t="s">
        <v>52</v>
      </c>
      <c r="S180" s="1">
        <v>45436.668055555558</v>
      </c>
      <c r="T180" t="s">
        <v>34</v>
      </c>
      <c r="U180" t="s">
        <v>35</v>
      </c>
      <c r="V180" t="s">
        <v>866</v>
      </c>
      <c r="W180" t="s">
        <v>14</v>
      </c>
      <c r="X180" t="s">
        <v>867</v>
      </c>
      <c r="Y180" s="6" t="str">
        <f>+IF(G180=N180,"Domestique","Autre")</f>
        <v>Autre</v>
      </c>
      <c r="Z180" s="5">
        <v>2.35</v>
      </c>
      <c r="AA180" s="5" t="s">
        <v>1272</v>
      </c>
      <c r="AB180" s="5" t="s">
        <v>1273</v>
      </c>
      <c r="AC180" s="5" t="s">
        <v>1271</v>
      </c>
      <c r="AD180">
        <f>COUNTIFS($AE$2:$AE$2431,AE180)</f>
        <v>2</v>
      </c>
      <c r="AE180" t="str">
        <f>+B180&amp;C180&amp;D180&amp;E180&amp;F180&amp;G180&amp;H180&amp;I180&amp;J180&amp;K180&amp;L180&amp;M180&amp;N180</f>
        <v>En face-Ã -faceSociÃ©tÃ© ou assimilÃ©eBÃ©nÃ©ficiaire non PPE&lt; 12 moisComplet Ã  jourFrance [FR]5712Aucune occurence (12 mois glissants)VADCB/Visa MastercardUniquee-paiement avec 3D SecureLuxembourg [LU]</v>
      </c>
    </row>
    <row r="181" spans="1:31" x14ac:dyDescent="0.35">
      <c r="A181" t="s">
        <v>6</v>
      </c>
      <c r="B181" t="s">
        <v>10</v>
      </c>
      <c r="C181" t="s">
        <v>16</v>
      </c>
      <c r="D181" t="s">
        <v>19</v>
      </c>
      <c r="E181" t="s">
        <v>17</v>
      </c>
      <c r="F181" t="s">
        <v>18</v>
      </c>
      <c r="G181" t="s">
        <v>11</v>
      </c>
      <c r="H181" s="4">
        <v>5712</v>
      </c>
      <c r="I181" t="s">
        <v>24</v>
      </c>
      <c r="J181" t="s">
        <v>37</v>
      </c>
      <c r="K181" t="s">
        <v>20</v>
      </c>
      <c r="L181" t="s">
        <v>22</v>
      </c>
      <c r="M181" t="s">
        <v>23</v>
      </c>
      <c r="N181" t="s">
        <v>868</v>
      </c>
      <c r="O181" t="s">
        <v>877</v>
      </c>
      <c r="P181">
        <v>374177</v>
      </c>
      <c r="Q181">
        <v>52422893900129</v>
      </c>
      <c r="R181" s="4" t="s">
        <v>52</v>
      </c>
      <c r="S181" s="1">
        <v>45436.441666666666</v>
      </c>
      <c r="T181" t="s">
        <v>34</v>
      </c>
      <c r="U181" t="s">
        <v>35</v>
      </c>
      <c r="V181" t="s">
        <v>878</v>
      </c>
      <c r="W181" t="s">
        <v>14</v>
      </c>
      <c r="X181" t="s">
        <v>867</v>
      </c>
      <c r="Y181" s="6" t="str">
        <f>+IF(G181=N181,"Domestique","Autre")</f>
        <v>Autre</v>
      </c>
      <c r="Z181" s="5">
        <v>2.35</v>
      </c>
      <c r="AA181" s="5" t="s">
        <v>1272</v>
      </c>
      <c r="AB181" s="5" t="s">
        <v>1273</v>
      </c>
      <c r="AC181" s="5" t="s">
        <v>1271</v>
      </c>
      <c r="AD181">
        <f>COUNTIFS($AE$2:$AE$2431,AE181)</f>
        <v>2</v>
      </c>
      <c r="AE181" t="str">
        <f>+B181&amp;C181&amp;D181&amp;E181&amp;F181&amp;G181&amp;H181&amp;I181&amp;J181&amp;K181&amp;L181&amp;M181&amp;N181</f>
        <v>En face-Ã -faceSociÃ©tÃ© ou assimilÃ©eBÃ©nÃ©ficiaire non PPE&lt; 12 moisComplet Ã  jourFrance [FR]5712Aucune occurence (12 mois glissants)VADCB/Visa MastercardUniquee-paiement avec 3D SecureLuxembourg [LU]</v>
      </c>
    </row>
    <row r="182" spans="1:31" x14ac:dyDescent="0.35">
      <c r="H182">
        <f>COUNTA(H180:H181)</f>
        <v>2</v>
      </c>
    </row>
    <row r="215" spans="1:31" x14ac:dyDescent="0.35">
      <c r="A215" t="s">
        <v>6</v>
      </c>
      <c r="B215" t="s">
        <v>10</v>
      </c>
      <c r="C215" t="s">
        <v>16</v>
      </c>
      <c r="D215" t="s">
        <v>19</v>
      </c>
      <c r="E215" t="s">
        <v>17</v>
      </c>
      <c r="F215" t="s">
        <v>18</v>
      </c>
      <c r="G215" t="s">
        <v>11</v>
      </c>
      <c r="H215" s="4">
        <v>5712</v>
      </c>
      <c r="I215" t="s">
        <v>24</v>
      </c>
      <c r="J215" t="s">
        <v>21</v>
      </c>
      <c r="K215" t="s">
        <v>20</v>
      </c>
      <c r="L215" t="s">
        <v>22</v>
      </c>
      <c r="M215" t="s">
        <v>23</v>
      </c>
      <c r="N215" t="s">
        <v>11</v>
      </c>
      <c r="O215" t="s">
        <v>67</v>
      </c>
      <c r="P215">
        <v>507509</v>
      </c>
      <c r="Q215">
        <v>83048902700094</v>
      </c>
      <c r="R215" s="4" t="s">
        <v>52</v>
      </c>
      <c r="S215" s="1">
        <v>45819.645833333336</v>
      </c>
      <c r="T215" t="s">
        <v>68</v>
      </c>
      <c r="U215" t="s">
        <v>35</v>
      </c>
      <c r="V215" t="s">
        <v>69</v>
      </c>
      <c r="W215" t="s">
        <v>14</v>
      </c>
      <c r="X215" t="s">
        <v>15</v>
      </c>
      <c r="Y215" s="6" t="str">
        <f>+IF(G215=N215,"Domestique","Autre")</f>
        <v>Domestique</v>
      </c>
      <c r="Z215" s="5">
        <v>0.85</v>
      </c>
      <c r="AA215" s="5" t="s">
        <v>1268</v>
      </c>
      <c r="AB215" s="5" t="s">
        <v>1269</v>
      </c>
      <c r="AC215" s="5" t="s">
        <v>1270</v>
      </c>
      <c r="AD215">
        <f>COUNTIFS($AE$2:$AE$2431,AE215)</f>
        <v>1</v>
      </c>
      <c r="AE215" t="str">
        <f>+B215&amp;C215&amp;D215&amp;E215&amp;F215&amp;G215&amp;H215&amp;I215&amp;J215&amp;K215&amp;L215&amp;M215&amp;N215</f>
        <v>En face-Ã -faceSociÃ©tÃ© ou assimilÃ©eBÃ©nÃ©ficiaire non PPE&lt; 12 moisComplet Ã  jourFrance [FR]5712Aucune occurence (12 mois glissants)ProximitÃ© et VADCB/Visa MastercardUniquee-paiement avec 3D SecureFrance [FR]</v>
      </c>
    </row>
    <row r="216" spans="1:31" x14ac:dyDescent="0.35">
      <c r="H216">
        <f>COUNTA(H214:H215)</f>
        <v>1</v>
      </c>
    </row>
    <row r="248" spans="1:31" x14ac:dyDescent="0.35">
      <c r="A248" t="s">
        <v>6</v>
      </c>
      <c r="B248" t="s">
        <v>10</v>
      </c>
      <c r="C248" t="s">
        <v>16</v>
      </c>
      <c r="D248" t="s">
        <v>19</v>
      </c>
      <c r="E248" t="s">
        <v>17</v>
      </c>
      <c r="F248" t="s">
        <v>18</v>
      </c>
      <c r="G248" t="s">
        <v>11</v>
      </c>
      <c r="H248" s="4">
        <v>5719</v>
      </c>
      <c r="I248" t="s">
        <v>24</v>
      </c>
      <c r="J248" t="s">
        <v>37</v>
      </c>
      <c r="K248" t="s">
        <v>20</v>
      </c>
      <c r="L248" t="s">
        <v>22</v>
      </c>
      <c r="M248" t="s">
        <v>23</v>
      </c>
      <c r="N248" t="s">
        <v>11</v>
      </c>
      <c r="O248" t="s">
        <v>482</v>
      </c>
      <c r="P248">
        <v>391835</v>
      </c>
      <c r="Q248">
        <v>90129150000022</v>
      </c>
      <c r="R248" s="4" t="s">
        <v>483</v>
      </c>
      <c r="S248" s="1">
        <v>45474.584722222222</v>
      </c>
      <c r="T248" t="s">
        <v>484</v>
      </c>
      <c r="U248" t="s">
        <v>485</v>
      </c>
      <c r="V248" t="s">
        <v>486</v>
      </c>
      <c r="W248" t="s">
        <v>14</v>
      </c>
      <c r="X248" t="s">
        <v>15</v>
      </c>
      <c r="Y248" s="6" t="str">
        <f>+IF(G248=N248,"Domestique","Autre")</f>
        <v>Domestique</v>
      </c>
      <c r="Z248" s="5">
        <v>0.85</v>
      </c>
      <c r="AA248" s="5" t="s">
        <v>1268</v>
      </c>
      <c r="AB248" s="5" t="s">
        <v>1269</v>
      </c>
      <c r="AC248" s="5" t="s">
        <v>1270</v>
      </c>
      <c r="AD248">
        <f>COUNTIFS($AE$2:$AE$2431,AE248)</f>
        <v>1</v>
      </c>
      <c r="AE248" t="str">
        <f>+B248&amp;C248&amp;D248&amp;E248&amp;F248&amp;G248&amp;H248&amp;I248&amp;J248&amp;K248&amp;L248&amp;M248&amp;N248</f>
        <v>En face-Ã -faceSociÃ©tÃ© ou assimilÃ©eBÃ©nÃ©ficiaire non PPE&lt; 12 moisComplet Ã  jourFrance [FR]5719Aucune occurence (12 mois glissants)VADCB/Visa MastercardUniquee-paiement avec 3D SecureFrance [FR]</v>
      </c>
    </row>
    <row r="249" spans="1:31" x14ac:dyDescent="0.35">
      <c r="H249">
        <f>COUNTA(H248)</f>
        <v>1</v>
      </c>
    </row>
    <row r="282" spans="1:31" s="40" customFormat="1" x14ac:dyDescent="0.35">
      <c r="A282" s="40" t="s">
        <v>6</v>
      </c>
      <c r="B282" s="40" t="s">
        <v>10</v>
      </c>
      <c r="C282" s="40" t="s">
        <v>16</v>
      </c>
      <c r="D282" s="40" t="s">
        <v>19</v>
      </c>
      <c r="E282" s="40" t="s">
        <v>839</v>
      </c>
      <c r="F282" s="40" t="s">
        <v>18</v>
      </c>
      <c r="G282" s="40" t="s">
        <v>11</v>
      </c>
      <c r="H282" s="41">
        <v>5712</v>
      </c>
      <c r="I282" s="40" t="s">
        <v>24</v>
      </c>
      <c r="J282" s="40" t="s">
        <v>37</v>
      </c>
      <c r="K282" s="40" t="s">
        <v>20</v>
      </c>
      <c r="L282" s="40" t="s">
        <v>22</v>
      </c>
      <c r="M282" s="40" t="s">
        <v>23</v>
      </c>
      <c r="N282" s="40" t="s">
        <v>868</v>
      </c>
      <c r="O282" s="40" t="s">
        <v>871</v>
      </c>
      <c r="P282" s="40">
        <v>374345</v>
      </c>
      <c r="Q282" s="40">
        <v>52422893900046</v>
      </c>
      <c r="R282" s="41" t="s">
        <v>52</v>
      </c>
      <c r="S282" s="42">
        <v>45436.645138888889</v>
      </c>
      <c r="T282" s="40" t="s">
        <v>34</v>
      </c>
      <c r="U282" s="40" t="s">
        <v>35</v>
      </c>
      <c r="V282" s="40" t="s">
        <v>872</v>
      </c>
      <c r="W282" s="40" t="s">
        <v>14</v>
      </c>
      <c r="X282" s="40" t="s">
        <v>867</v>
      </c>
      <c r="Y282" s="43" t="str">
        <f>+IF(G282=N282,"Domestique","Autre")</f>
        <v>Autre</v>
      </c>
      <c r="Z282" s="44">
        <v>2.1</v>
      </c>
      <c r="AA282" s="44" t="s">
        <v>1272</v>
      </c>
      <c r="AB282" s="44" t="s">
        <v>1273</v>
      </c>
      <c r="AC282" s="44" t="s">
        <v>1271</v>
      </c>
      <c r="AD282" s="40">
        <f>COUNTIFS($AE$2:$AE$2431,AE282)</f>
        <v>1</v>
      </c>
      <c r="AE282" s="40" t="str">
        <f>+B282&amp;C282&amp;D282&amp;E282&amp;F282&amp;G282&amp;H282&amp;I282&amp;J282&amp;K282&amp;L282&amp;M282&amp;N282</f>
        <v>En face-Ã -faceSociÃ©tÃ© ou assimilÃ©eBÃ©nÃ©ficiaire non PPE&gt; 12 moisComplet Ã  jourFrance [FR]5712Aucune occurence (12 mois glissants)VADCB/Visa MastercardUniquee-paiement avec 3D SecureLuxembourg [LU]</v>
      </c>
    </row>
    <row r="283" spans="1:31" x14ac:dyDescent="0.35">
      <c r="H283">
        <f>COUNTA(H281:H282)</f>
        <v>1</v>
      </c>
    </row>
    <row r="317" spans="1:31" s="40" customFormat="1" x14ac:dyDescent="0.35">
      <c r="A317" s="40" t="s">
        <v>6</v>
      </c>
      <c r="B317" s="40" t="s">
        <v>10</v>
      </c>
      <c r="C317" s="40" t="s">
        <v>16</v>
      </c>
      <c r="D317" s="40" t="s">
        <v>19</v>
      </c>
      <c r="E317" s="40" t="s">
        <v>17</v>
      </c>
      <c r="F317" s="40" t="s">
        <v>18</v>
      </c>
      <c r="G317" s="40" t="s">
        <v>11</v>
      </c>
      <c r="H317" s="41">
        <v>4619</v>
      </c>
      <c r="I317" s="40" t="s">
        <v>24</v>
      </c>
      <c r="J317" s="40" t="s">
        <v>37</v>
      </c>
      <c r="K317" s="40" t="s">
        <v>20</v>
      </c>
      <c r="L317" s="40" t="s">
        <v>22</v>
      </c>
      <c r="M317" s="40" t="s">
        <v>23</v>
      </c>
      <c r="N317" s="40" t="s">
        <v>11</v>
      </c>
      <c r="O317" s="40" t="s">
        <v>892</v>
      </c>
      <c r="P317" s="40">
        <v>368774</v>
      </c>
      <c r="Q317" s="40">
        <v>33948765400131</v>
      </c>
      <c r="R317" s="41"/>
      <c r="S317" s="42">
        <v>45419.568055555559</v>
      </c>
      <c r="T317" s="40" t="s">
        <v>835</v>
      </c>
      <c r="U317" s="40" t="s">
        <v>79</v>
      </c>
      <c r="V317" s="40" t="s">
        <v>893</v>
      </c>
      <c r="W317" s="40" t="s">
        <v>14</v>
      </c>
      <c r="X317" s="40" t="s">
        <v>15</v>
      </c>
      <c r="Y317" s="43" t="str">
        <f>+IF(G317=N317,"Domestique","Autre")</f>
        <v>Domestique</v>
      </c>
      <c r="Z317" s="44">
        <v>0.85</v>
      </c>
      <c r="AA317" s="44" t="s">
        <v>1268</v>
      </c>
      <c r="AB317" s="44" t="s">
        <v>1269</v>
      </c>
      <c r="AC317" s="44" t="s">
        <v>1270</v>
      </c>
      <c r="AD317" s="40">
        <f>COUNTIFS($AE$2:$AE$2431,AE317)</f>
        <v>1</v>
      </c>
      <c r="AE317" s="40" t="str">
        <f>+B317&amp;C317&amp;D317&amp;E317&amp;F317&amp;G317&amp;H317&amp;I317&amp;J317&amp;K317&amp;L317&amp;M317&amp;N317</f>
        <v>En face-Ã -faceSociÃ©tÃ© ou assimilÃ©eBÃ©nÃ©ficiaire non PPE&lt; 12 moisComplet Ã  jourFrance [FR]4619Aucune occurence (12 mois glissants)VADCB/Visa MastercardUniquee-paiement avec 3D SecureFrance [FR]</v>
      </c>
    </row>
    <row r="318" spans="1:31" x14ac:dyDescent="0.35">
      <c r="H318">
        <f>COUNTA(H316:H317)</f>
        <v>1</v>
      </c>
    </row>
    <row r="361" spans="8:8" x14ac:dyDescent="0.35">
      <c r="H361">
        <f>+H318+H283+H249+H216+H182+H111+H75+H37</f>
        <v>48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55E59-C7C7-4BE4-AA95-98743ADA0658}">
  <dimension ref="A1:AE250"/>
  <sheetViews>
    <sheetView topLeftCell="A207" workbookViewId="0">
      <selection activeCell="B210" sqref="B210"/>
    </sheetView>
  </sheetViews>
  <sheetFormatPr baseColWidth="10" defaultRowHeight="14.5" x14ac:dyDescent="0.35"/>
  <cols>
    <col min="19" max="19" width="16.36328125" customWidth="1"/>
  </cols>
  <sheetData>
    <row r="1" spans="1:31" s="20" customFormat="1" x14ac:dyDescent="0.35">
      <c r="A1" s="20" t="s">
        <v>6</v>
      </c>
      <c r="B1" s="20" t="s">
        <v>10</v>
      </c>
      <c r="C1" s="20" t="s">
        <v>16</v>
      </c>
      <c r="D1" s="20" t="s">
        <v>19</v>
      </c>
      <c r="E1" s="20" t="s">
        <v>839</v>
      </c>
      <c r="F1" s="20" t="s">
        <v>18</v>
      </c>
      <c r="G1" s="20" t="s">
        <v>11</v>
      </c>
      <c r="H1" s="21">
        <v>7832</v>
      </c>
      <c r="I1" s="20" t="s">
        <v>24</v>
      </c>
      <c r="J1" s="20" t="s">
        <v>37</v>
      </c>
      <c r="K1" s="20" t="s">
        <v>20</v>
      </c>
      <c r="L1" s="20" t="s">
        <v>22</v>
      </c>
      <c r="M1" s="20" t="s">
        <v>23</v>
      </c>
      <c r="N1" s="20" t="s">
        <v>11</v>
      </c>
      <c r="O1" s="20" t="s">
        <v>960</v>
      </c>
      <c r="P1" s="20">
        <v>289573</v>
      </c>
      <c r="Q1" s="20">
        <v>50924354900011</v>
      </c>
      <c r="R1" s="21" t="s">
        <v>8</v>
      </c>
      <c r="S1" s="22">
        <v>45203.591666666667</v>
      </c>
      <c r="T1" s="20" t="s">
        <v>961</v>
      </c>
      <c r="U1" s="20" t="s">
        <v>12</v>
      </c>
      <c r="V1" s="20" t="s">
        <v>962</v>
      </c>
      <c r="W1" s="20" t="s">
        <v>14</v>
      </c>
      <c r="X1" s="20" t="s">
        <v>15</v>
      </c>
      <c r="Y1" s="23" t="str">
        <f t="shared" ref="Y1:Y64" si="0">+IF(G1=N1,"Domestique","Autre")</f>
        <v>Domestique</v>
      </c>
      <c r="Z1" s="24">
        <v>0.6</v>
      </c>
      <c r="AA1" s="24" t="s">
        <v>1268</v>
      </c>
      <c r="AB1" s="24" t="s">
        <v>1269</v>
      </c>
      <c r="AC1" s="24" t="s">
        <v>1270</v>
      </c>
      <c r="AD1" s="20">
        <f t="shared" ref="AD1:AD64" si="1">COUNTIFS($AE$2:$AE$2435,AE1)</f>
        <v>66</v>
      </c>
      <c r="AE1" s="20" t="str">
        <f t="shared" ref="AE1:AE64" si="2">+B1&amp;C1&amp;D1&amp;E1&amp;F1&amp;G1&amp;H1&amp;I1&amp;J1&amp;K1&amp;L1&amp;M1&amp;N1</f>
        <v>En face-Ã -faceSociÃ©tÃ© ou assimilÃ©eBÃ©nÃ©ficiaire non PPE&gt; 12 moisComplet Ã  jourFrance [FR]7832Aucune occurence (12 mois glissants)VADCB/Visa MastercardUniquee-paiement avec 3D SecureFrance [FR]</v>
      </c>
    </row>
    <row r="2" spans="1:31" s="20" customFormat="1" x14ac:dyDescent="0.35">
      <c r="A2" s="20" t="s">
        <v>6</v>
      </c>
      <c r="B2" s="20" t="s">
        <v>10</v>
      </c>
      <c r="C2" s="20" t="s">
        <v>16</v>
      </c>
      <c r="D2" s="20" t="s">
        <v>19</v>
      </c>
      <c r="E2" s="20" t="s">
        <v>839</v>
      </c>
      <c r="F2" s="20" t="s">
        <v>18</v>
      </c>
      <c r="G2" s="20" t="s">
        <v>11</v>
      </c>
      <c r="H2" s="21">
        <v>7832</v>
      </c>
      <c r="I2" s="20" t="s">
        <v>24</v>
      </c>
      <c r="J2" s="20" t="s">
        <v>37</v>
      </c>
      <c r="K2" s="20" t="s">
        <v>20</v>
      </c>
      <c r="L2" s="20" t="s">
        <v>22</v>
      </c>
      <c r="M2" s="20" t="s">
        <v>23</v>
      </c>
      <c r="N2" s="20" t="s">
        <v>11</v>
      </c>
      <c r="O2" s="20" t="s">
        <v>963</v>
      </c>
      <c r="P2" s="20">
        <v>289562</v>
      </c>
      <c r="Q2" s="20">
        <v>44402470700036</v>
      </c>
      <c r="R2" s="21" t="s">
        <v>8</v>
      </c>
      <c r="S2" s="22">
        <v>45203.569444444445</v>
      </c>
      <c r="T2" s="20" t="s">
        <v>964</v>
      </c>
      <c r="U2" s="20" t="s">
        <v>12</v>
      </c>
      <c r="V2" s="20" t="s">
        <v>965</v>
      </c>
      <c r="W2" s="20" t="s">
        <v>14</v>
      </c>
      <c r="X2" s="20" t="s">
        <v>15</v>
      </c>
      <c r="Y2" s="23" t="str">
        <f t="shared" si="0"/>
        <v>Domestique</v>
      </c>
      <c r="Z2" s="24">
        <v>0.6</v>
      </c>
      <c r="AA2" s="24" t="s">
        <v>1268</v>
      </c>
      <c r="AB2" s="24" t="s">
        <v>1269</v>
      </c>
      <c r="AC2" s="24" t="s">
        <v>1270</v>
      </c>
      <c r="AD2" s="20">
        <f t="shared" si="1"/>
        <v>66</v>
      </c>
      <c r="AE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" spans="1:31" s="20" customFormat="1" x14ac:dyDescent="0.35">
      <c r="A3" s="20" t="s">
        <v>6</v>
      </c>
      <c r="B3" s="20" t="s">
        <v>10</v>
      </c>
      <c r="C3" s="20" t="s">
        <v>16</v>
      </c>
      <c r="D3" s="20" t="s">
        <v>19</v>
      </c>
      <c r="E3" s="20" t="s">
        <v>839</v>
      </c>
      <c r="F3" s="20" t="s">
        <v>18</v>
      </c>
      <c r="G3" s="20" t="s">
        <v>11</v>
      </c>
      <c r="H3" s="21">
        <v>7832</v>
      </c>
      <c r="I3" s="20" t="s">
        <v>24</v>
      </c>
      <c r="J3" s="20" t="s">
        <v>37</v>
      </c>
      <c r="K3" s="20" t="s">
        <v>20</v>
      </c>
      <c r="L3" s="20" t="s">
        <v>22</v>
      </c>
      <c r="M3" s="20" t="s">
        <v>23</v>
      </c>
      <c r="N3" s="20" t="s">
        <v>11</v>
      </c>
      <c r="O3" s="20" t="s">
        <v>966</v>
      </c>
      <c r="P3" s="20">
        <v>289459</v>
      </c>
      <c r="Q3" s="20">
        <v>88163080000012</v>
      </c>
      <c r="R3" s="21" t="s">
        <v>8</v>
      </c>
      <c r="S3" s="22">
        <v>45203.445138888892</v>
      </c>
      <c r="T3" s="20" t="s">
        <v>967</v>
      </c>
      <c r="U3" s="20" t="s">
        <v>12</v>
      </c>
      <c r="V3" s="20" t="s">
        <v>968</v>
      </c>
      <c r="W3" s="20" t="s">
        <v>14</v>
      </c>
      <c r="X3" s="20" t="s">
        <v>15</v>
      </c>
      <c r="Y3" s="23" t="str">
        <f t="shared" si="0"/>
        <v>Domestique</v>
      </c>
      <c r="Z3" s="24">
        <v>0.6</v>
      </c>
      <c r="AA3" s="24" t="s">
        <v>1268</v>
      </c>
      <c r="AB3" s="24" t="s">
        <v>1269</v>
      </c>
      <c r="AC3" s="24" t="s">
        <v>1270</v>
      </c>
      <c r="AD3" s="20">
        <f t="shared" si="1"/>
        <v>66</v>
      </c>
      <c r="AE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" spans="1:31" s="20" customFormat="1" x14ac:dyDescent="0.35">
      <c r="A4" s="20" t="s">
        <v>6</v>
      </c>
      <c r="B4" s="20" t="s">
        <v>10</v>
      </c>
      <c r="C4" s="20" t="s">
        <v>16</v>
      </c>
      <c r="D4" s="20" t="s">
        <v>19</v>
      </c>
      <c r="E4" s="20" t="s">
        <v>839</v>
      </c>
      <c r="F4" s="20" t="s">
        <v>18</v>
      </c>
      <c r="G4" s="20" t="s">
        <v>11</v>
      </c>
      <c r="H4" s="21">
        <v>7832</v>
      </c>
      <c r="I4" s="20" t="s">
        <v>24</v>
      </c>
      <c r="J4" s="20" t="s">
        <v>37</v>
      </c>
      <c r="K4" s="20" t="s">
        <v>20</v>
      </c>
      <c r="L4" s="20" t="s">
        <v>22</v>
      </c>
      <c r="M4" s="20" t="s">
        <v>23</v>
      </c>
      <c r="N4" s="20" t="s">
        <v>11</v>
      </c>
      <c r="O4" s="20" t="s">
        <v>1028</v>
      </c>
      <c r="P4" s="20">
        <v>157377</v>
      </c>
      <c r="Q4" s="20">
        <v>49295253600018</v>
      </c>
      <c r="R4" s="21"/>
      <c r="S4" s="22">
        <v>44488.609722222223</v>
      </c>
      <c r="T4" s="20" t="s">
        <v>1029</v>
      </c>
      <c r="V4" s="20" t="s">
        <v>1030</v>
      </c>
      <c r="W4" s="20" t="s">
        <v>14</v>
      </c>
      <c r="X4" s="20" t="s">
        <v>883</v>
      </c>
      <c r="Y4" s="23" t="str">
        <f t="shared" si="0"/>
        <v>Domestique</v>
      </c>
      <c r="Z4" s="24">
        <v>0.6</v>
      </c>
      <c r="AA4" s="24" t="s">
        <v>1268</v>
      </c>
      <c r="AB4" s="24" t="s">
        <v>1269</v>
      </c>
      <c r="AC4" s="24" t="s">
        <v>1270</v>
      </c>
      <c r="AD4" s="20">
        <f t="shared" si="1"/>
        <v>66</v>
      </c>
      <c r="AE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" spans="1:31" s="20" customFormat="1" x14ac:dyDescent="0.35">
      <c r="A5" s="20" t="s">
        <v>6</v>
      </c>
      <c r="B5" s="20" t="s">
        <v>10</v>
      </c>
      <c r="C5" s="20" t="s">
        <v>16</v>
      </c>
      <c r="D5" s="20" t="s">
        <v>19</v>
      </c>
      <c r="E5" s="20" t="s">
        <v>839</v>
      </c>
      <c r="F5" s="20" t="s">
        <v>18</v>
      </c>
      <c r="G5" s="20" t="s">
        <v>11</v>
      </c>
      <c r="H5" s="21">
        <v>7832</v>
      </c>
      <c r="I5" s="20" t="s">
        <v>24</v>
      </c>
      <c r="J5" s="20" t="s">
        <v>37</v>
      </c>
      <c r="K5" s="20" t="s">
        <v>20</v>
      </c>
      <c r="L5" s="20" t="s">
        <v>22</v>
      </c>
      <c r="M5" s="20" t="s">
        <v>23</v>
      </c>
      <c r="N5" s="20" t="s">
        <v>11</v>
      </c>
      <c r="O5" s="20" t="s">
        <v>1031</v>
      </c>
      <c r="P5" s="20">
        <v>143110</v>
      </c>
      <c r="Q5" s="20">
        <v>40474913700018</v>
      </c>
      <c r="R5" s="21"/>
      <c r="S5" s="22">
        <v>44429.486805555556</v>
      </c>
      <c r="T5" s="20" t="s">
        <v>1032</v>
      </c>
      <c r="U5" s="20" t="s">
        <v>79</v>
      </c>
      <c r="V5" s="20" t="s">
        <v>1033</v>
      </c>
      <c r="W5" s="20" t="s">
        <v>14</v>
      </c>
      <c r="X5" s="20" t="s">
        <v>883</v>
      </c>
      <c r="Y5" s="23" t="str">
        <f t="shared" si="0"/>
        <v>Domestique</v>
      </c>
      <c r="Z5" s="24">
        <v>0.6</v>
      </c>
      <c r="AA5" s="24" t="s">
        <v>1268</v>
      </c>
      <c r="AB5" s="24" t="s">
        <v>1269</v>
      </c>
      <c r="AC5" s="24" t="s">
        <v>1270</v>
      </c>
      <c r="AD5" s="20">
        <f t="shared" si="1"/>
        <v>66</v>
      </c>
      <c r="AE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" spans="1:31" s="20" customFormat="1" x14ac:dyDescent="0.35">
      <c r="A6" s="20" t="s">
        <v>6</v>
      </c>
      <c r="B6" s="20" t="s">
        <v>10</v>
      </c>
      <c r="C6" s="20" t="s">
        <v>16</v>
      </c>
      <c r="D6" s="20" t="s">
        <v>19</v>
      </c>
      <c r="E6" s="20" t="s">
        <v>839</v>
      </c>
      <c r="F6" s="20" t="s">
        <v>18</v>
      </c>
      <c r="G6" s="20" t="s">
        <v>11</v>
      </c>
      <c r="H6" s="21">
        <v>7832</v>
      </c>
      <c r="I6" s="20" t="s">
        <v>24</v>
      </c>
      <c r="J6" s="20" t="s">
        <v>37</v>
      </c>
      <c r="K6" s="20" t="s">
        <v>20</v>
      </c>
      <c r="L6" s="20" t="s">
        <v>22</v>
      </c>
      <c r="M6" s="20" t="s">
        <v>23</v>
      </c>
      <c r="N6" s="20" t="s">
        <v>11</v>
      </c>
      <c r="O6" s="20" t="s">
        <v>1034</v>
      </c>
      <c r="P6" s="20">
        <v>143109</v>
      </c>
      <c r="Q6" s="20">
        <v>32988126200011</v>
      </c>
      <c r="R6" s="21"/>
      <c r="S6" s="22">
        <v>44429.484722222223</v>
      </c>
      <c r="T6" s="20" t="s">
        <v>1035</v>
      </c>
      <c r="U6" s="20" t="s">
        <v>12</v>
      </c>
      <c r="V6" s="20" t="s">
        <v>1036</v>
      </c>
      <c r="W6" s="20" t="s">
        <v>14</v>
      </c>
      <c r="X6" s="20" t="s">
        <v>883</v>
      </c>
      <c r="Y6" s="23" t="str">
        <f t="shared" si="0"/>
        <v>Domestique</v>
      </c>
      <c r="Z6" s="24">
        <v>0.6</v>
      </c>
      <c r="AA6" s="24" t="s">
        <v>1268</v>
      </c>
      <c r="AB6" s="24" t="s">
        <v>1269</v>
      </c>
      <c r="AC6" s="24" t="s">
        <v>1270</v>
      </c>
      <c r="AD6" s="20">
        <f t="shared" si="1"/>
        <v>66</v>
      </c>
      <c r="AE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7" spans="1:31" s="20" customFormat="1" x14ac:dyDescent="0.35">
      <c r="A7" s="20" t="s">
        <v>6</v>
      </c>
      <c r="B7" s="20" t="s">
        <v>10</v>
      </c>
      <c r="C7" s="20" t="s">
        <v>16</v>
      </c>
      <c r="D7" s="20" t="s">
        <v>19</v>
      </c>
      <c r="E7" s="20" t="s">
        <v>839</v>
      </c>
      <c r="F7" s="20" t="s">
        <v>18</v>
      </c>
      <c r="G7" s="20" t="s">
        <v>11</v>
      </c>
      <c r="H7" s="21">
        <v>7832</v>
      </c>
      <c r="I7" s="20" t="s">
        <v>24</v>
      </c>
      <c r="J7" s="20" t="s">
        <v>37</v>
      </c>
      <c r="K7" s="20" t="s">
        <v>20</v>
      </c>
      <c r="L7" s="20" t="s">
        <v>22</v>
      </c>
      <c r="M7" s="20" t="s">
        <v>23</v>
      </c>
      <c r="N7" s="20" t="s">
        <v>11</v>
      </c>
      <c r="O7" s="20" t="s">
        <v>1037</v>
      </c>
      <c r="P7" s="20">
        <v>143108</v>
      </c>
      <c r="Q7" s="20">
        <v>40753536800010</v>
      </c>
      <c r="R7" s="21"/>
      <c r="S7" s="22">
        <v>44429.482638888891</v>
      </c>
      <c r="T7" s="20" t="s">
        <v>1038</v>
      </c>
      <c r="U7" s="20" t="s">
        <v>79</v>
      </c>
      <c r="V7" s="20" t="s">
        <v>1039</v>
      </c>
      <c r="W7" s="20" t="s">
        <v>14</v>
      </c>
      <c r="X7" s="20" t="s">
        <v>883</v>
      </c>
      <c r="Y7" s="23" t="str">
        <f t="shared" si="0"/>
        <v>Domestique</v>
      </c>
      <c r="Z7" s="24">
        <v>0.6</v>
      </c>
      <c r="AA7" s="24" t="s">
        <v>1268</v>
      </c>
      <c r="AB7" s="24" t="s">
        <v>1269</v>
      </c>
      <c r="AC7" s="24" t="s">
        <v>1270</v>
      </c>
      <c r="AD7" s="20">
        <f t="shared" si="1"/>
        <v>66</v>
      </c>
      <c r="AE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8" spans="1:31" s="20" customFormat="1" x14ac:dyDescent="0.35">
      <c r="A8" s="20" t="s">
        <v>6</v>
      </c>
      <c r="B8" s="20" t="s">
        <v>10</v>
      </c>
      <c r="C8" s="20" t="s">
        <v>16</v>
      </c>
      <c r="D8" s="20" t="s">
        <v>19</v>
      </c>
      <c r="E8" s="20" t="s">
        <v>839</v>
      </c>
      <c r="F8" s="20" t="s">
        <v>18</v>
      </c>
      <c r="G8" s="20" t="s">
        <v>11</v>
      </c>
      <c r="H8" s="21">
        <v>7832</v>
      </c>
      <c r="I8" s="20" t="s">
        <v>24</v>
      </c>
      <c r="J8" s="20" t="s">
        <v>37</v>
      </c>
      <c r="K8" s="20" t="s">
        <v>20</v>
      </c>
      <c r="L8" s="20" t="s">
        <v>22</v>
      </c>
      <c r="M8" s="20" t="s">
        <v>23</v>
      </c>
      <c r="N8" s="20" t="s">
        <v>11</v>
      </c>
      <c r="O8" s="20" t="s">
        <v>1040</v>
      </c>
      <c r="P8" s="20">
        <v>143107</v>
      </c>
      <c r="Q8" s="20">
        <v>32552613500026</v>
      </c>
      <c r="R8" s="21"/>
      <c r="S8" s="22">
        <v>44429.480555555558</v>
      </c>
      <c r="T8" s="20" t="s">
        <v>1041</v>
      </c>
      <c r="U8" s="20" t="s">
        <v>12</v>
      </c>
      <c r="V8" s="20" t="s">
        <v>1042</v>
      </c>
      <c r="W8" s="20" t="s">
        <v>14</v>
      </c>
      <c r="X8" s="20" t="s">
        <v>883</v>
      </c>
      <c r="Y8" s="23" t="str">
        <f t="shared" si="0"/>
        <v>Domestique</v>
      </c>
      <c r="Z8" s="24">
        <v>0.6</v>
      </c>
      <c r="AA8" s="24" t="s">
        <v>1268</v>
      </c>
      <c r="AB8" s="24" t="s">
        <v>1269</v>
      </c>
      <c r="AC8" s="24" t="s">
        <v>1270</v>
      </c>
      <c r="AD8" s="20">
        <f t="shared" si="1"/>
        <v>66</v>
      </c>
      <c r="AE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9" spans="1:31" s="20" customFormat="1" x14ac:dyDescent="0.35">
      <c r="A9" s="20" t="s">
        <v>6</v>
      </c>
      <c r="B9" s="20" t="s">
        <v>10</v>
      </c>
      <c r="C9" s="20" t="s">
        <v>16</v>
      </c>
      <c r="D9" s="20" t="s">
        <v>19</v>
      </c>
      <c r="E9" s="20" t="s">
        <v>839</v>
      </c>
      <c r="F9" s="20" t="s">
        <v>18</v>
      </c>
      <c r="G9" s="20" t="s">
        <v>11</v>
      </c>
      <c r="H9" s="21">
        <v>7832</v>
      </c>
      <c r="I9" s="20" t="s">
        <v>24</v>
      </c>
      <c r="J9" s="20" t="s">
        <v>37</v>
      </c>
      <c r="K9" s="20" t="s">
        <v>20</v>
      </c>
      <c r="L9" s="20" t="s">
        <v>22</v>
      </c>
      <c r="M9" s="20" t="s">
        <v>23</v>
      </c>
      <c r="N9" s="20" t="s">
        <v>11</v>
      </c>
      <c r="O9" s="20" t="s">
        <v>1043</v>
      </c>
      <c r="P9" s="20">
        <v>143106</v>
      </c>
      <c r="Q9" s="20">
        <v>31694598900044</v>
      </c>
      <c r="R9" s="21"/>
      <c r="S9" s="22">
        <v>44429.479166666664</v>
      </c>
      <c r="T9" s="20" t="s">
        <v>1044</v>
      </c>
      <c r="U9" s="20" t="s">
        <v>12</v>
      </c>
      <c r="V9" s="20" t="s">
        <v>1045</v>
      </c>
      <c r="W9" s="20" t="s">
        <v>14</v>
      </c>
      <c r="X9" s="20" t="s">
        <v>883</v>
      </c>
      <c r="Y9" s="23" t="str">
        <f t="shared" si="0"/>
        <v>Domestique</v>
      </c>
      <c r="Z9" s="24">
        <v>0.6</v>
      </c>
      <c r="AA9" s="24" t="s">
        <v>1268</v>
      </c>
      <c r="AB9" s="24" t="s">
        <v>1269</v>
      </c>
      <c r="AC9" s="24" t="s">
        <v>1270</v>
      </c>
      <c r="AD9" s="20">
        <f t="shared" si="1"/>
        <v>66</v>
      </c>
      <c r="AE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0" spans="1:31" s="20" customFormat="1" x14ac:dyDescent="0.35">
      <c r="A10" s="20" t="s">
        <v>6</v>
      </c>
      <c r="B10" s="20" t="s">
        <v>10</v>
      </c>
      <c r="C10" s="20" t="s">
        <v>16</v>
      </c>
      <c r="D10" s="20" t="s">
        <v>19</v>
      </c>
      <c r="E10" s="20" t="s">
        <v>839</v>
      </c>
      <c r="F10" s="20" t="s">
        <v>18</v>
      </c>
      <c r="G10" s="20" t="s">
        <v>11</v>
      </c>
      <c r="H10" s="21">
        <v>7832</v>
      </c>
      <c r="I10" s="20" t="s">
        <v>24</v>
      </c>
      <c r="J10" s="20" t="s">
        <v>37</v>
      </c>
      <c r="K10" s="20" t="s">
        <v>20</v>
      </c>
      <c r="L10" s="20" t="s">
        <v>22</v>
      </c>
      <c r="M10" s="20" t="s">
        <v>23</v>
      </c>
      <c r="N10" s="20" t="s">
        <v>11</v>
      </c>
      <c r="O10" s="20" t="s">
        <v>1046</v>
      </c>
      <c r="P10" s="20">
        <v>143105</v>
      </c>
      <c r="Q10" s="20">
        <v>32522171100022</v>
      </c>
      <c r="R10" s="21"/>
      <c r="S10" s="22">
        <v>44429.477083333331</v>
      </c>
      <c r="T10" s="20" t="s">
        <v>1047</v>
      </c>
      <c r="U10" s="20" t="s">
        <v>12</v>
      </c>
      <c r="V10" s="20" t="s">
        <v>1048</v>
      </c>
      <c r="W10" s="20" t="s">
        <v>14</v>
      </c>
      <c r="X10" s="20" t="s">
        <v>883</v>
      </c>
      <c r="Y10" s="23" t="str">
        <f t="shared" si="0"/>
        <v>Domestique</v>
      </c>
      <c r="Z10" s="24">
        <v>0.6</v>
      </c>
      <c r="AA10" s="24" t="s">
        <v>1268</v>
      </c>
      <c r="AB10" s="24" t="s">
        <v>1269</v>
      </c>
      <c r="AC10" s="24" t="s">
        <v>1270</v>
      </c>
      <c r="AD10" s="20">
        <f t="shared" si="1"/>
        <v>66</v>
      </c>
      <c r="AE1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1" spans="1:31" s="20" customFormat="1" x14ac:dyDescent="0.35">
      <c r="A11" s="20" t="s">
        <v>6</v>
      </c>
      <c r="B11" s="20" t="s">
        <v>10</v>
      </c>
      <c r="C11" s="20" t="s">
        <v>16</v>
      </c>
      <c r="D11" s="20" t="s">
        <v>19</v>
      </c>
      <c r="E11" s="20" t="s">
        <v>839</v>
      </c>
      <c r="F11" s="20" t="s">
        <v>18</v>
      </c>
      <c r="G11" s="20" t="s">
        <v>11</v>
      </c>
      <c r="H11" s="21">
        <v>7832</v>
      </c>
      <c r="I11" s="20" t="s">
        <v>24</v>
      </c>
      <c r="J11" s="20" t="s">
        <v>37</v>
      </c>
      <c r="K11" s="20" t="s">
        <v>20</v>
      </c>
      <c r="L11" s="20" t="s">
        <v>22</v>
      </c>
      <c r="M11" s="20" t="s">
        <v>23</v>
      </c>
      <c r="N11" s="20" t="s">
        <v>11</v>
      </c>
      <c r="O11" s="20" t="s">
        <v>1049</v>
      </c>
      <c r="P11" s="20">
        <v>143104</v>
      </c>
      <c r="Q11" s="20">
        <v>67562040500026</v>
      </c>
      <c r="R11" s="21"/>
      <c r="S11" s="22">
        <v>44429.472222222219</v>
      </c>
      <c r="T11" s="20" t="s">
        <v>1050</v>
      </c>
      <c r="U11" s="20" t="s">
        <v>12</v>
      </c>
      <c r="V11" s="20" t="s">
        <v>1051</v>
      </c>
      <c r="W11" s="20" t="s">
        <v>14</v>
      </c>
      <c r="X11" s="20" t="s">
        <v>883</v>
      </c>
      <c r="Y11" s="23" t="str">
        <f t="shared" si="0"/>
        <v>Domestique</v>
      </c>
      <c r="Z11" s="24">
        <v>0.6</v>
      </c>
      <c r="AA11" s="24" t="s">
        <v>1268</v>
      </c>
      <c r="AB11" s="24" t="s">
        <v>1269</v>
      </c>
      <c r="AC11" s="24" t="s">
        <v>1270</v>
      </c>
      <c r="AD11" s="20">
        <f t="shared" si="1"/>
        <v>66</v>
      </c>
      <c r="AE1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2" spans="1:31" s="20" customFormat="1" x14ac:dyDescent="0.35">
      <c r="A12" s="20" t="s">
        <v>6</v>
      </c>
      <c r="B12" s="20" t="s">
        <v>10</v>
      </c>
      <c r="C12" s="20" t="s">
        <v>16</v>
      </c>
      <c r="D12" s="20" t="s">
        <v>19</v>
      </c>
      <c r="E12" s="20" t="s">
        <v>839</v>
      </c>
      <c r="F12" s="20" t="s">
        <v>18</v>
      </c>
      <c r="G12" s="20" t="s">
        <v>11</v>
      </c>
      <c r="H12" s="21">
        <v>7832</v>
      </c>
      <c r="I12" s="20" t="s">
        <v>24</v>
      </c>
      <c r="J12" s="20" t="s">
        <v>37</v>
      </c>
      <c r="K12" s="20" t="s">
        <v>20</v>
      </c>
      <c r="L12" s="20" t="s">
        <v>22</v>
      </c>
      <c r="M12" s="20" t="s">
        <v>23</v>
      </c>
      <c r="N12" s="20" t="s">
        <v>11</v>
      </c>
      <c r="O12" s="20" t="s">
        <v>1052</v>
      </c>
      <c r="P12" s="20">
        <v>143103</v>
      </c>
      <c r="Q12" s="20">
        <v>30679448800032</v>
      </c>
      <c r="R12" s="21"/>
      <c r="S12" s="22">
        <v>44429.470138888886</v>
      </c>
      <c r="T12" s="20" t="s">
        <v>1053</v>
      </c>
      <c r="U12" s="20" t="s">
        <v>12</v>
      </c>
      <c r="V12" s="20" t="s">
        <v>1054</v>
      </c>
      <c r="W12" s="20" t="s">
        <v>14</v>
      </c>
      <c r="X12" s="20" t="s">
        <v>883</v>
      </c>
      <c r="Y12" s="23" t="str">
        <f t="shared" si="0"/>
        <v>Domestique</v>
      </c>
      <c r="Z12" s="24">
        <v>0.6</v>
      </c>
      <c r="AA12" s="24" t="s">
        <v>1268</v>
      </c>
      <c r="AB12" s="24" t="s">
        <v>1269</v>
      </c>
      <c r="AC12" s="24" t="s">
        <v>1270</v>
      </c>
      <c r="AD12" s="20">
        <f t="shared" si="1"/>
        <v>66</v>
      </c>
      <c r="AE1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3" spans="1:31" s="20" customFormat="1" x14ac:dyDescent="0.35">
      <c r="A13" s="20" t="s">
        <v>6</v>
      </c>
      <c r="B13" s="20" t="s">
        <v>10</v>
      </c>
      <c r="C13" s="20" t="s">
        <v>16</v>
      </c>
      <c r="D13" s="20" t="s">
        <v>19</v>
      </c>
      <c r="E13" s="20" t="s">
        <v>839</v>
      </c>
      <c r="F13" s="20" t="s">
        <v>18</v>
      </c>
      <c r="G13" s="20" t="s">
        <v>11</v>
      </c>
      <c r="H13" s="21">
        <v>7832</v>
      </c>
      <c r="I13" s="20" t="s">
        <v>24</v>
      </c>
      <c r="J13" s="20" t="s">
        <v>37</v>
      </c>
      <c r="K13" s="20" t="s">
        <v>20</v>
      </c>
      <c r="L13" s="20" t="s">
        <v>22</v>
      </c>
      <c r="M13" s="20" t="s">
        <v>23</v>
      </c>
      <c r="N13" s="20" t="s">
        <v>11</v>
      </c>
      <c r="O13" s="20" t="s">
        <v>1055</v>
      </c>
      <c r="P13" s="20">
        <v>143102</v>
      </c>
      <c r="Q13" s="20">
        <v>32941815600025</v>
      </c>
      <c r="R13" s="21"/>
      <c r="S13" s="22">
        <v>44429.46875</v>
      </c>
      <c r="T13" s="20" t="s">
        <v>1056</v>
      </c>
      <c r="U13" s="20" t="s">
        <v>12</v>
      </c>
      <c r="V13" s="20" t="s">
        <v>1057</v>
      </c>
      <c r="W13" s="20" t="s">
        <v>14</v>
      </c>
      <c r="X13" s="20" t="s">
        <v>883</v>
      </c>
      <c r="Y13" s="23" t="str">
        <f t="shared" si="0"/>
        <v>Domestique</v>
      </c>
      <c r="Z13" s="24">
        <v>0.6</v>
      </c>
      <c r="AA13" s="24" t="s">
        <v>1268</v>
      </c>
      <c r="AB13" s="24" t="s">
        <v>1269</v>
      </c>
      <c r="AC13" s="24" t="s">
        <v>1270</v>
      </c>
      <c r="AD13" s="20">
        <f t="shared" si="1"/>
        <v>66</v>
      </c>
      <c r="AE1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4" spans="1:31" s="20" customFormat="1" x14ac:dyDescent="0.35">
      <c r="A14" s="20" t="s">
        <v>6</v>
      </c>
      <c r="B14" s="20" t="s">
        <v>10</v>
      </c>
      <c r="C14" s="20" t="s">
        <v>16</v>
      </c>
      <c r="D14" s="20" t="s">
        <v>19</v>
      </c>
      <c r="E14" s="20" t="s">
        <v>839</v>
      </c>
      <c r="F14" s="20" t="s">
        <v>18</v>
      </c>
      <c r="G14" s="20" t="s">
        <v>11</v>
      </c>
      <c r="H14" s="21">
        <v>7832</v>
      </c>
      <c r="I14" s="20" t="s">
        <v>24</v>
      </c>
      <c r="J14" s="20" t="s">
        <v>37</v>
      </c>
      <c r="K14" s="20" t="s">
        <v>20</v>
      </c>
      <c r="L14" s="20" t="s">
        <v>22</v>
      </c>
      <c r="M14" s="20" t="s">
        <v>23</v>
      </c>
      <c r="N14" s="20" t="s">
        <v>11</v>
      </c>
      <c r="O14" s="20" t="s">
        <v>1058</v>
      </c>
      <c r="P14" s="20">
        <v>143101</v>
      </c>
      <c r="Q14" s="20">
        <v>71612002700033</v>
      </c>
      <c r="R14" s="21"/>
      <c r="S14" s="22">
        <v>44429.466666666667</v>
      </c>
      <c r="T14" s="20" t="s">
        <v>1059</v>
      </c>
      <c r="U14" s="20" t="s">
        <v>12</v>
      </c>
      <c r="V14" s="20" t="s">
        <v>1060</v>
      </c>
      <c r="W14" s="20" t="s">
        <v>14</v>
      </c>
      <c r="X14" s="20" t="s">
        <v>883</v>
      </c>
      <c r="Y14" s="23" t="str">
        <f t="shared" si="0"/>
        <v>Domestique</v>
      </c>
      <c r="Z14" s="24">
        <v>0.6</v>
      </c>
      <c r="AA14" s="24" t="s">
        <v>1268</v>
      </c>
      <c r="AB14" s="24" t="s">
        <v>1269</v>
      </c>
      <c r="AC14" s="24" t="s">
        <v>1270</v>
      </c>
      <c r="AD14" s="20">
        <f t="shared" si="1"/>
        <v>66</v>
      </c>
      <c r="AE1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5" spans="1:31" s="20" customFormat="1" x14ac:dyDescent="0.35">
      <c r="A15" s="20" t="s">
        <v>6</v>
      </c>
      <c r="B15" s="20" t="s">
        <v>10</v>
      </c>
      <c r="C15" s="20" t="s">
        <v>16</v>
      </c>
      <c r="D15" s="20" t="s">
        <v>19</v>
      </c>
      <c r="E15" s="20" t="s">
        <v>839</v>
      </c>
      <c r="F15" s="20" t="s">
        <v>18</v>
      </c>
      <c r="G15" s="20" t="s">
        <v>11</v>
      </c>
      <c r="H15" s="21">
        <v>7832</v>
      </c>
      <c r="I15" s="20" t="s">
        <v>24</v>
      </c>
      <c r="J15" s="20" t="s">
        <v>37</v>
      </c>
      <c r="K15" s="20" t="s">
        <v>20</v>
      </c>
      <c r="L15" s="20" t="s">
        <v>22</v>
      </c>
      <c r="M15" s="20" t="s">
        <v>23</v>
      </c>
      <c r="N15" s="20" t="s">
        <v>11</v>
      </c>
      <c r="O15" s="20" t="s">
        <v>1061</v>
      </c>
      <c r="P15" s="20">
        <v>143100</v>
      </c>
      <c r="Q15" s="20">
        <v>42582010700059</v>
      </c>
      <c r="R15" s="21"/>
      <c r="S15" s="22">
        <v>44429.464583333334</v>
      </c>
      <c r="T15" s="20" t="s">
        <v>1062</v>
      </c>
      <c r="U15" s="20" t="s">
        <v>12</v>
      </c>
      <c r="V15" s="20" t="s">
        <v>1063</v>
      </c>
      <c r="W15" s="20" t="s">
        <v>14</v>
      </c>
      <c r="X15" s="20" t="s">
        <v>883</v>
      </c>
      <c r="Y15" s="23" t="str">
        <f t="shared" si="0"/>
        <v>Domestique</v>
      </c>
      <c r="Z15" s="24">
        <v>0.6</v>
      </c>
      <c r="AA15" s="24" t="s">
        <v>1268</v>
      </c>
      <c r="AB15" s="24" t="s">
        <v>1269</v>
      </c>
      <c r="AC15" s="24" t="s">
        <v>1270</v>
      </c>
      <c r="AD15" s="20">
        <f t="shared" si="1"/>
        <v>66</v>
      </c>
      <c r="AE1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6" spans="1:31" s="20" customFormat="1" x14ac:dyDescent="0.35">
      <c r="A16" s="20" t="s">
        <v>6</v>
      </c>
      <c r="B16" s="20" t="s">
        <v>10</v>
      </c>
      <c r="C16" s="20" t="s">
        <v>16</v>
      </c>
      <c r="D16" s="20" t="s">
        <v>19</v>
      </c>
      <c r="E16" s="20" t="s">
        <v>839</v>
      </c>
      <c r="F16" s="20" t="s">
        <v>18</v>
      </c>
      <c r="G16" s="20" t="s">
        <v>11</v>
      </c>
      <c r="H16" s="21">
        <v>7832</v>
      </c>
      <c r="I16" s="20" t="s">
        <v>24</v>
      </c>
      <c r="J16" s="20" t="s">
        <v>37</v>
      </c>
      <c r="K16" s="20" t="s">
        <v>20</v>
      </c>
      <c r="L16" s="20" t="s">
        <v>22</v>
      </c>
      <c r="M16" s="20" t="s">
        <v>23</v>
      </c>
      <c r="N16" s="20" t="s">
        <v>11</v>
      </c>
      <c r="O16" s="20" t="s">
        <v>1076</v>
      </c>
      <c r="P16" s="20">
        <v>143095</v>
      </c>
      <c r="Q16" s="20">
        <v>33319066800017</v>
      </c>
      <c r="R16" s="21"/>
      <c r="S16" s="22">
        <v>44429.45416666667</v>
      </c>
      <c r="T16" s="20" t="s">
        <v>1077</v>
      </c>
      <c r="U16" s="20" t="s">
        <v>12</v>
      </c>
      <c r="V16" s="20" t="s">
        <v>1078</v>
      </c>
      <c r="W16" s="20" t="s">
        <v>14</v>
      </c>
      <c r="X16" s="20" t="s">
        <v>883</v>
      </c>
      <c r="Y16" s="23" t="str">
        <f t="shared" si="0"/>
        <v>Domestique</v>
      </c>
      <c r="Z16" s="24">
        <v>0.6</v>
      </c>
      <c r="AA16" s="24" t="s">
        <v>1268</v>
      </c>
      <c r="AB16" s="24" t="s">
        <v>1269</v>
      </c>
      <c r="AC16" s="24" t="s">
        <v>1270</v>
      </c>
      <c r="AD16" s="20">
        <f t="shared" si="1"/>
        <v>66</v>
      </c>
      <c r="AE1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7" spans="1:31" s="20" customFormat="1" x14ac:dyDescent="0.35">
      <c r="A17" s="20" t="s">
        <v>6</v>
      </c>
      <c r="B17" s="20" t="s">
        <v>10</v>
      </c>
      <c r="C17" s="20" t="s">
        <v>16</v>
      </c>
      <c r="D17" s="20" t="s">
        <v>19</v>
      </c>
      <c r="E17" s="20" t="s">
        <v>839</v>
      </c>
      <c r="F17" s="20" t="s">
        <v>18</v>
      </c>
      <c r="G17" s="20" t="s">
        <v>11</v>
      </c>
      <c r="H17" s="21">
        <v>7832</v>
      </c>
      <c r="I17" s="20" t="s">
        <v>24</v>
      </c>
      <c r="J17" s="20" t="s">
        <v>37</v>
      </c>
      <c r="K17" s="20" t="s">
        <v>20</v>
      </c>
      <c r="L17" s="20" t="s">
        <v>22</v>
      </c>
      <c r="M17" s="20" t="s">
        <v>23</v>
      </c>
      <c r="N17" s="20" t="s">
        <v>11</v>
      </c>
      <c r="O17" s="20" t="s">
        <v>1082</v>
      </c>
      <c r="P17" s="20">
        <v>143093</v>
      </c>
      <c r="Q17" s="20">
        <v>31034873500013</v>
      </c>
      <c r="R17" s="21"/>
      <c r="S17" s="22">
        <v>44429.45</v>
      </c>
      <c r="T17" s="20" t="s">
        <v>1083</v>
      </c>
      <c r="U17" s="20" t="s">
        <v>12</v>
      </c>
      <c r="V17" s="20" t="s">
        <v>1084</v>
      </c>
      <c r="W17" s="20" t="s">
        <v>14</v>
      </c>
      <c r="X17" s="20" t="s">
        <v>883</v>
      </c>
      <c r="Y17" s="23" t="str">
        <f t="shared" si="0"/>
        <v>Domestique</v>
      </c>
      <c r="Z17" s="24">
        <v>0.6</v>
      </c>
      <c r="AA17" s="24" t="s">
        <v>1268</v>
      </c>
      <c r="AB17" s="24" t="s">
        <v>1269</v>
      </c>
      <c r="AC17" s="24" t="s">
        <v>1270</v>
      </c>
      <c r="AD17" s="20">
        <f t="shared" si="1"/>
        <v>66</v>
      </c>
      <c r="AE1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8" spans="1:31" s="20" customFormat="1" x14ac:dyDescent="0.35">
      <c r="A18" s="20" t="s">
        <v>6</v>
      </c>
      <c r="B18" s="20" t="s">
        <v>10</v>
      </c>
      <c r="C18" s="20" t="s">
        <v>16</v>
      </c>
      <c r="D18" s="20" t="s">
        <v>19</v>
      </c>
      <c r="E18" s="20" t="s">
        <v>839</v>
      </c>
      <c r="F18" s="20" t="s">
        <v>18</v>
      </c>
      <c r="G18" s="20" t="s">
        <v>11</v>
      </c>
      <c r="H18" s="21">
        <v>7832</v>
      </c>
      <c r="I18" s="20" t="s">
        <v>24</v>
      </c>
      <c r="J18" s="20" t="s">
        <v>37</v>
      </c>
      <c r="K18" s="20" t="s">
        <v>20</v>
      </c>
      <c r="L18" s="20" t="s">
        <v>22</v>
      </c>
      <c r="M18" s="20" t="s">
        <v>23</v>
      </c>
      <c r="N18" s="20" t="s">
        <v>11</v>
      </c>
      <c r="O18" s="20" t="s">
        <v>1085</v>
      </c>
      <c r="P18" s="20">
        <v>143092</v>
      </c>
      <c r="Q18" s="20">
        <v>47875847700036</v>
      </c>
      <c r="R18" s="21"/>
      <c r="S18" s="22">
        <v>44429.447916666664</v>
      </c>
      <c r="T18" s="20" t="s">
        <v>1086</v>
      </c>
      <c r="U18" s="20" t="s">
        <v>12</v>
      </c>
      <c r="V18" s="20" t="s">
        <v>1087</v>
      </c>
      <c r="W18" s="20" t="s">
        <v>14</v>
      </c>
      <c r="X18" s="20" t="s">
        <v>883</v>
      </c>
      <c r="Y18" s="23" t="str">
        <f t="shared" si="0"/>
        <v>Domestique</v>
      </c>
      <c r="Z18" s="24">
        <v>0.6</v>
      </c>
      <c r="AA18" s="24" t="s">
        <v>1268</v>
      </c>
      <c r="AB18" s="24" t="s">
        <v>1269</v>
      </c>
      <c r="AC18" s="24" t="s">
        <v>1270</v>
      </c>
      <c r="AD18" s="20">
        <f t="shared" si="1"/>
        <v>66</v>
      </c>
      <c r="AE1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19" spans="1:31" s="20" customFormat="1" x14ac:dyDescent="0.35">
      <c r="A19" s="20" t="s">
        <v>6</v>
      </c>
      <c r="B19" s="20" t="s">
        <v>10</v>
      </c>
      <c r="C19" s="20" t="s">
        <v>16</v>
      </c>
      <c r="D19" s="20" t="s">
        <v>19</v>
      </c>
      <c r="E19" s="20" t="s">
        <v>839</v>
      </c>
      <c r="F19" s="20" t="s">
        <v>18</v>
      </c>
      <c r="G19" s="20" t="s">
        <v>11</v>
      </c>
      <c r="H19" s="21">
        <v>7832</v>
      </c>
      <c r="I19" s="20" t="s">
        <v>24</v>
      </c>
      <c r="J19" s="20" t="s">
        <v>37</v>
      </c>
      <c r="K19" s="20" t="s">
        <v>20</v>
      </c>
      <c r="L19" s="20" t="s">
        <v>22</v>
      </c>
      <c r="M19" s="20" t="s">
        <v>23</v>
      </c>
      <c r="N19" s="20" t="s">
        <v>11</v>
      </c>
      <c r="O19" s="20" t="s">
        <v>1088</v>
      </c>
      <c r="P19" s="20">
        <v>143091</v>
      </c>
      <c r="Q19" s="20">
        <v>42059147100032</v>
      </c>
      <c r="R19" s="21"/>
      <c r="S19" s="22">
        <v>44429.445833333331</v>
      </c>
      <c r="T19" s="20" t="s">
        <v>1089</v>
      </c>
      <c r="U19" s="20" t="s">
        <v>12</v>
      </c>
      <c r="V19" s="20" t="s">
        <v>1090</v>
      </c>
      <c r="W19" s="20" t="s">
        <v>14</v>
      </c>
      <c r="X19" s="20" t="s">
        <v>883</v>
      </c>
      <c r="Y19" s="23" t="str">
        <f t="shared" si="0"/>
        <v>Domestique</v>
      </c>
      <c r="Z19" s="24">
        <v>0.6</v>
      </c>
      <c r="AA19" s="24" t="s">
        <v>1268</v>
      </c>
      <c r="AB19" s="24" t="s">
        <v>1269</v>
      </c>
      <c r="AC19" s="24" t="s">
        <v>1270</v>
      </c>
      <c r="AD19" s="20">
        <f t="shared" si="1"/>
        <v>66</v>
      </c>
      <c r="AE1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0" spans="1:31" s="20" customFormat="1" x14ac:dyDescent="0.35">
      <c r="A20" s="20" t="s">
        <v>6</v>
      </c>
      <c r="B20" s="20" t="s">
        <v>10</v>
      </c>
      <c r="C20" s="20" t="s">
        <v>16</v>
      </c>
      <c r="D20" s="20" t="s">
        <v>19</v>
      </c>
      <c r="E20" s="20" t="s">
        <v>839</v>
      </c>
      <c r="F20" s="20" t="s">
        <v>18</v>
      </c>
      <c r="G20" s="20" t="s">
        <v>11</v>
      </c>
      <c r="H20" s="21">
        <v>7832</v>
      </c>
      <c r="I20" s="20" t="s">
        <v>24</v>
      </c>
      <c r="J20" s="20" t="s">
        <v>37</v>
      </c>
      <c r="K20" s="20" t="s">
        <v>20</v>
      </c>
      <c r="L20" s="20" t="s">
        <v>22</v>
      </c>
      <c r="M20" s="20" t="s">
        <v>23</v>
      </c>
      <c r="N20" s="20" t="s">
        <v>11</v>
      </c>
      <c r="O20" s="20" t="s">
        <v>1091</v>
      </c>
      <c r="P20" s="20">
        <v>143088</v>
      </c>
      <c r="Q20" s="20">
        <v>42168091900014</v>
      </c>
      <c r="R20" s="21"/>
      <c r="S20" s="22">
        <v>44429.039583333331</v>
      </c>
      <c r="T20" s="20" t="s">
        <v>1092</v>
      </c>
      <c r="U20" s="20" t="s">
        <v>12</v>
      </c>
      <c r="V20" s="20" t="s">
        <v>1093</v>
      </c>
      <c r="W20" s="20" t="s">
        <v>14</v>
      </c>
      <c r="X20" s="20" t="s">
        <v>883</v>
      </c>
      <c r="Y20" s="23" t="str">
        <f t="shared" si="0"/>
        <v>Domestique</v>
      </c>
      <c r="Z20" s="24">
        <v>0.6</v>
      </c>
      <c r="AA20" s="24" t="s">
        <v>1268</v>
      </c>
      <c r="AB20" s="24" t="s">
        <v>1269</v>
      </c>
      <c r="AC20" s="24" t="s">
        <v>1270</v>
      </c>
      <c r="AD20" s="20">
        <f t="shared" si="1"/>
        <v>66</v>
      </c>
      <c r="AE2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1" spans="1:31" s="20" customFormat="1" x14ac:dyDescent="0.35">
      <c r="A21" s="20" t="s">
        <v>6</v>
      </c>
      <c r="B21" s="20" t="s">
        <v>10</v>
      </c>
      <c r="C21" s="20" t="s">
        <v>16</v>
      </c>
      <c r="D21" s="20" t="s">
        <v>19</v>
      </c>
      <c r="E21" s="20" t="s">
        <v>839</v>
      </c>
      <c r="F21" s="20" t="s">
        <v>18</v>
      </c>
      <c r="G21" s="20" t="s">
        <v>11</v>
      </c>
      <c r="H21" s="21">
        <v>7832</v>
      </c>
      <c r="I21" s="20" t="s">
        <v>24</v>
      </c>
      <c r="J21" s="20" t="s">
        <v>37</v>
      </c>
      <c r="K21" s="20" t="s">
        <v>20</v>
      </c>
      <c r="L21" s="20" t="s">
        <v>22</v>
      </c>
      <c r="M21" s="20" t="s">
        <v>23</v>
      </c>
      <c r="N21" s="20" t="s">
        <v>11</v>
      </c>
      <c r="O21" s="20" t="s">
        <v>1094</v>
      </c>
      <c r="P21" s="20">
        <v>143087</v>
      </c>
      <c r="Q21" s="20">
        <v>40753578000016</v>
      </c>
      <c r="R21" s="21"/>
      <c r="S21" s="22">
        <v>44429.038194444445</v>
      </c>
      <c r="T21" s="20" t="s">
        <v>1095</v>
      </c>
      <c r="U21" s="20" t="s">
        <v>12</v>
      </c>
      <c r="V21" s="20" t="s">
        <v>1096</v>
      </c>
      <c r="W21" s="20" t="s">
        <v>14</v>
      </c>
      <c r="X21" s="20" t="s">
        <v>883</v>
      </c>
      <c r="Y21" s="23" t="str">
        <f t="shared" si="0"/>
        <v>Domestique</v>
      </c>
      <c r="Z21" s="24">
        <v>0.6</v>
      </c>
      <c r="AA21" s="24" t="s">
        <v>1268</v>
      </c>
      <c r="AB21" s="24" t="s">
        <v>1269</v>
      </c>
      <c r="AC21" s="24" t="s">
        <v>1270</v>
      </c>
      <c r="AD21" s="20">
        <f t="shared" si="1"/>
        <v>66</v>
      </c>
      <c r="AE2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2" spans="1:31" s="20" customFormat="1" x14ac:dyDescent="0.35">
      <c r="A22" s="20" t="s">
        <v>6</v>
      </c>
      <c r="B22" s="20" t="s">
        <v>10</v>
      </c>
      <c r="C22" s="20" t="s">
        <v>16</v>
      </c>
      <c r="D22" s="20" t="s">
        <v>19</v>
      </c>
      <c r="E22" s="20" t="s">
        <v>839</v>
      </c>
      <c r="F22" s="20" t="s">
        <v>18</v>
      </c>
      <c r="G22" s="20" t="s">
        <v>11</v>
      </c>
      <c r="H22" s="21">
        <v>7832</v>
      </c>
      <c r="I22" s="20" t="s">
        <v>24</v>
      </c>
      <c r="J22" s="20" t="s">
        <v>37</v>
      </c>
      <c r="K22" s="20" t="s">
        <v>20</v>
      </c>
      <c r="L22" s="20" t="s">
        <v>22</v>
      </c>
      <c r="M22" s="20" t="s">
        <v>23</v>
      </c>
      <c r="N22" s="20" t="s">
        <v>11</v>
      </c>
      <c r="O22" s="20" t="s">
        <v>1097</v>
      </c>
      <c r="P22" s="20">
        <v>143086</v>
      </c>
      <c r="Q22" s="20">
        <v>42168108100012</v>
      </c>
      <c r="R22" s="21"/>
      <c r="S22" s="22">
        <v>44429.036111111112</v>
      </c>
      <c r="T22" s="20" t="s">
        <v>1098</v>
      </c>
      <c r="U22" s="20" t="s">
        <v>12</v>
      </c>
      <c r="V22" s="20" t="s">
        <v>1099</v>
      </c>
      <c r="W22" s="20" t="s">
        <v>14</v>
      </c>
      <c r="X22" s="20" t="s">
        <v>883</v>
      </c>
      <c r="Y22" s="23" t="str">
        <f t="shared" si="0"/>
        <v>Domestique</v>
      </c>
      <c r="Z22" s="24">
        <v>0.6</v>
      </c>
      <c r="AA22" s="24" t="s">
        <v>1268</v>
      </c>
      <c r="AB22" s="24" t="s">
        <v>1269</v>
      </c>
      <c r="AC22" s="24" t="s">
        <v>1270</v>
      </c>
      <c r="AD22" s="20">
        <f t="shared" si="1"/>
        <v>66</v>
      </c>
      <c r="AE2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3" spans="1:31" s="20" customFormat="1" x14ac:dyDescent="0.35">
      <c r="A23" s="20" t="s">
        <v>6</v>
      </c>
      <c r="B23" s="20" t="s">
        <v>10</v>
      </c>
      <c r="C23" s="20" t="s">
        <v>16</v>
      </c>
      <c r="D23" s="20" t="s">
        <v>19</v>
      </c>
      <c r="E23" s="20" t="s">
        <v>839</v>
      </c>
      <c r="F23" s="20" t="s">
        <v>18</v>
      </c>
      <c r="G23" s="20" t="s">
        <v>11</v>
      </c>
      <c r="H23" s="21">
        <v>7832</v>
      </c>
      <c r="I23" s="20" t="s">
        <v>24</v>
      </c>
      <c r="J23" s="20" t="s">
        <v>37</v>
      </c>
      <c r="K23" s="20" t="s">
        <v>20</v>
      </c>
      <c r="L23" s="20" t="s">
        <v>22</v>
      </c>
      <c r="M23" s="20" t="s">
        <v>23</v>
      </c>
      <c r="N23" s="20" t="s">
        <v>11</v>
      </c>
      <c r="O23" s="20" t="s">
        <v>1100</v>
      </c>
      <c r="P23" s="20">
        <v>143085</v>
      </c>
      <c r="Q23" s="20">
        <v>42453395800031</v>
      </c>
      <c r="R23" s="21"/>
      <c r="S23" s="22">
        <v>44429.03402777778</v>
      </c>
      <c r="T23" s="20" t="s">
        <v>1101</v>
      </c>
      <c r="U23" s="20" t="s">
        <v>79</v>
      </c>
      <c r="V23" s="20" t="s">
        <v>1102</v>
      </c>
      <c r="W23" s="20" t="s">
        <v>14</v>
      </c>
      <c r="X23" s="20" t="s">
        <v>883</v>
      </c>
      <c r="Y23" s="23" t="str">
        <f t="shared" si="0"/>
        <v>Domestique</v>
      </c>
      <c r="Z23" s="24">
        <v>0.6</v>
      </c>
      <c r="AA23" s="24" t="s">
        <v>1268</v>
      </c>
      <c r="AB23" s="24" t="s">
        <v>1269</v>
      </c>
      <c r="AC23" s="24" t="s">
        <v>1270</v>
      </c>
      <c r="AD23" s="20">
        <f t="shared" si="1"/>
        <v>66</v>
      </c>
      <c r="AE2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4" spans="1:31" s="20" customFormat="1" x14ac:dyDescent="0.35">
      <c r="A24" s="20" t="s">
        <v>6</v>
      </c>
      <c r="B24" s="20" t="s">
        <v>10</v>
      </c>
      <c r="C24" s="20" t="s">
        <v>16</v>
      </c>
      <c r="D24" s="20" t="s">
        <v>19</v>
      </c>
      <c r="E24" s="20" t="s">
        <v>839</v>
      </c>
      <c r="F24" s="20" t="s">
        <v>18</v>
      </c>
      <c r="G24" s="20" t="s">
        <v>11</v>
      </c>
      <c r="H24" s="21">
        <v>7832</v>
      </c>
      <c r="I24" s="20" t="s">
        <v>24</v>
      </c>
      <c r="J24" s="20" t="s">
        <v>37</v>
      </c>
      <c r="K24" s="20" t="s">
        <v>20</v>
      </c>
      <c r="L24" s="20" t="s">
        <v>22</v>
      </c>
      <c r="M24" s="20" t="s">
        <v>23</v>
      </c>
      <c r="N24" s="20" t="s">
        <v>11</v>
      </c>
      <c r="O24" s="20" t="s">
        <v>1103</v>
      </c>
      <c r="P24" s="20">
        <v>143084</v>
      </c>
      <c r="Q24" s="20">
        <v>40191311600018</v>
      </c>
      <c r="R24" s="21"/>
      <c r="S24" s="22">
        <v>44429.032638888886</v>
      </c>
      <c r="T24" s="20" t="s">
        <v>1104</v>
      </c>
      <c r="U24" s="20" t="s">
        <v>12</v>
      </c>
      <c r="V24" s="20" t="s">
        <v>1105</v>
      </c>
      <c r="W24" s="20" t="s">
        <v>14</v>
      </c>
      <c r="X24" s="20" t="s">
        <v>883</v>
      </c>
      <c r="Y24" s="23" t="str">
        <f t="shared" si="0"/>
        <v>Domestique</v>
      </c>
      <c r="Z24" s="24">
        <v>0.6</v>
      </c>
      <c r="AA24" s="24" t="s">
        <v>1268</v>
      </c>
      <c r="AB24" s="24" t="s">
        <v>1269</v>
      </c>
      <c r="AC24" s="24" t="s">
        <v>1270</v>
      </c>
      <c r="AD24" s="20">
        <f t="shared" si="1"/>
        <v>66</v>
      </c>
      <c r="AE2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5" spans="1:31" s="20" customFormat="1" x14ac:dyDescent="0.35">
      <c r="A25" s="20" t="s">
        <v>6</v>
      </c>
      <c r="B25" s="20" t="s">
        <v>10</v>
      </c>
      <c r="C25" s="20" t="s">
        <v>16</v>
      </c>
      <c r="D25" s="20" t="s">
        <v>19</v>
      </c>
      <c r="E25" s="20" t="s">
        <v>839</v>
      </c>
      <c r="F25" s="20" t="s">
        <v>18</v>
      </c>
      <c r="G25" s="20" t="s">
        <v>11</v>
      </c>
      <c r="H25" s="21">
        <v>7832</v>
      </c>
      <c r="I25" s="20" t="s">
        <v>24</v>
      </c>
      <c r="J25" s="20" t="s">
        <v>37</v>
      </c>
      <c r="K25" s="20" t="s">
        <v>20</v>
      </c>
      <c r="L25" s="20" t="s">
        <v>22</v>
      </c>
      <c r="M25" s="20" t="s">
        <v>23</v>
      </c>
      <c r="N25" s="20" t="s">
        <v>11</v>
      </c>
      <c r="O25" s="20" t="s">
        <v>1106</v>
      </c>
      <c r="P25" s="20">
        <v>143083</v>
      </c>
      <c r="Q25" s="20">
        <v>79970715300018</v>
      </c>
      <c r="R25" s="21"/>
      <c r="S25" s="22">
        <v>44429.029861111114</v>
      </c>
      <c r="T25" s="20" t="s">
        <v>1107</v>
      </c>
      <c r="U25" s="20" t="s">
        <v>12</v>
      </c>
      <c r="V25" s="20" t="s">
        <v>1108</v>
      </c>
      <c r="W25" s="20" t="s">
        <v>14</v>
      </c>
      <c r="X25" s="20" t="s">
        <v>883</v>
      </c>
      <c r="Y25" s="23" t="str">
        <f t="shared" si="0"/>
        <v>Domestique</v>
      </c>
      <c r="Z25" s="24">
        <v>0.6</v>
      </c>
      <c r="AA25" s="24" t="s">
        <v>1268</v>
      </c>
      <c r="AB25" s="24" t="s">
        <v>1269</v>
      </c>
      <c r="AC25" s="24" t="s">
        <v>1270</v>
      </c>
      <c r="AD25" s="20">
        <f t="shared" si="1"/>
        <v>66</v>
      </c>
      <c r="AE2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6" spans="1:31" s="20" customFormat="1" x14ac:dyDescent="0.35">
      <c r="A26" s="20" t="s">
        <v>6</v>
      </c>
      <c r="B26" s="20" t="s">
        <v>10</v>
      </c>
      <c r="C26" s="20" t="s">
        <v>16</v>
      </c>
      <c r="D26" s="20" t="s">
        <v>19</v>
      </c>
      <c r="E26" s="20" t="s">
        <v>839</v>
      </c>
      <c r="F26" s="20" t="s">
        <v>18</v>
      </c>
      <c r="G26" s="20" t="s">
        <v>11</v>
      </c>
      <c r="H26" s="21">
        <v>7832</v>
      </c>
      <c r="I26" s="20" t="s">
        <v>24</v>
      </c>
      <c r="J26" s="20" t="s">
        <v>37</v>
      </c>
      <c r="K26" s="20" t="s">
        <v>20</v>
      </c>
      <c r="L26" s="20" t="s">
        <v>22</v>
      </c>
      <c r="M26" s="20" t="s">
        <v>23</v>
      </c>
      <c r="N26" s="20" t="s">
        <v>11</v>
      </c>
      <c r="O26" s="20" t="s">
        <v>1109</v>
      </c>
      <c r="P26" s="20">
        <v>143082</v>
      </c>
      <c r="Q26" s="20">
        <v>56292002500086</v>
      </c>
      <c r="R26" s="21"/>
      <c r="S26" s="22">
        <v>44429.02847222222</v>
      </c>
      <c r="T26" s="20" t="s">
        <v>1110</v>
      </c>
      <c r="U26" s="20" t="s">
        <v>12</v>
      </c>
      <c r="V26" s="20" t="s">
        <v>1111</v>
      </c>
      <c r="W26" s="20" t="s">
        <v>14</v>
      </c>
      <c r="X26" s="20" t="s">
        <v>883</v>
      </c>
      <c r="Y26" s="23" t="str">
        <f t="shared" si="0"/>
        <v>Domestique</v>
      </c>
      <c r="Z26" s="24">
        <v>0.6</v>
      </c>
      <c r="AA26" s="24" t="s">
        <v>1268</v>
      </c>
      <c r="AB26" s="24" t="s">
        <v>1269</v>
      </c>
      <c r="AC26" s="24" t="s">
        <v>1270</v>
      </c>
      <c r="AD26" s="20">
        <f t="shared" si="1"/>
        <v>66</v>
      </c>
      <c r="AE2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7" spans="1:31" s="20" customFormat="1" x14ac:dyDescent="0.35">
      <c r="A27" s="20" t="s">
        <v>6</v>
      </c>
      <c r="B27" s="20" t="s">
        <v>10</v>
      </c>
      <c r="C27" s="20" t="s">
        <v>16</v>
      </c>
      <c r="D27" s="20" t="s">
        <v>19</v>
      </c>
      <c r="E27" s="20" t="s">
        <v>839</v>
      </c>
      <c r="F27" s="20" t="s">
        <v>18</v>
      </c>
      <c r="G27" s="20" t="s">
        <v>11</v>
      </c>
      <c r="H27" s="21">
        <v>7832</v>
      </c>
      <c r="I27" s="20" t="s">
        <v>24</v>
      </c>
      <c r="J27" s="20" t="s">
        <v>37</v>
      </c>
      <c r="K27" s="20" t="s">
        <v>20</v>
      </c>
      <c r="L27" s="20" t="s">
        <v>22</v>
      </c>
      <c r="M27" s="20" t="s">
        <v>23</v>
      </c>
      <c r="N27" s="20" t="s">
        <v>11</v>
      </c>
      <c r="O27" s="20" t="s">
        <v>1112</v>
      </c>
      <c r="P27" s="20">
        <v>143081</v>
      </c>
      <c r="Q27" s="20">
        <v>32942503700028</v>
      </c>
      <c r="R27" s="21"/>
      <c r="S27" s="22">
        <v>44429.026388888888</v>
      </c>
      <c r="T27" s="20" t="s">
        <v>1113</v>
      </c>
      <c r="U27" s="20" t="s">
        <v>12</v>
      </c>
      <c r="V27" s="20" t="s">
        <v>1114</v>
      </c>
      <c r="W27" s="20" t="s">
        <v>14</v>
      </c>
      <c r="X27" s="20" t="s">
        <v>883</v>
      </c>
      <c r="Y27" s="23" t="str">
        <f t="shared" si="0"/>
        <v>Domestique</v>
      </c>
      <c r="Z27" s="24">
        <v>0.6</v>
      </c>
      <c r="AA27" s="24" t="s">
        <v>1268</v>
      </c>
      <c r="AB27" s="24" t="s">
        <v>1269</v>
      </c>
      <c r="AC27" s="24" t="s">
        <v>1270</v>
      </c>
      <c r="AD27" s="20">
        <f t="shared" si="1"/>
        <v>66</v>
      </c>
      <c r="AE2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8" spans="1:31" s="20" customFormat="1" x14ac:dyDescent="0.35">
      <c r="A28" s="20" t="s">
        <v>6</v>
      </c>
      <c r="B28" s="20" t="s">
        <v>10</v>
      </c>
      <c r="C28" s="20" t="s">
        <v>16</v>
      </c>
      <c r="D28" s="20" t="s">
        <v>19</v>
      </c>
      <c r="E28" s="20" t="s">
        <v>839</v>
      </c>
      <c r="F28" s="20" t="s">
        <v>18</v>
      </c>
      <c r="G28" s="20" t="s">
        <v>11</v>
      </c>
      <c r="H28" s="21">
        <v>7832</v>
      </c>
      <c r="I28" s="20" t="s">
        <v>24</v>
      </c>
      <c r="J28" s="20" t="s">
        <v>37</v>
      </c>
      <c r="K28" s="20" t="s">
        <v>20</v>
      </c>
      <c r="L28" s="20" t="s">
        <v>22</v>
      </c>
      <c r="M28" s="20" t="s">
        <v>23</v>
      </c>
      <c r="N28" s="20" t="s">
        <v>11</v>
      </c>
      <c r="O28" s="20" t="s">
        <v>1115</v>
      </c>
      <c r="P28" s="20">
        <v>143080</v>
      </c>
      <c r="Q28" s="20">
        <v>42688016700082</v>
      </c>
      <c r="R28" s="21"/>
      <c r="S28" s="22">
        <v>44429.024305555555</v>
      </c>
      <c r="T28" s="20" t="s">
        <v>1116</v>
      </c>
      <c r="U28" s="20" t="s">
        <v>12</v>
      </c>
      <c r="V28" s="20" t="s">
        <v>1117</v>
      </c>
      <c r="W28" s="20" t="s">
        <v>14</v>
      </c>
      <c r="X28" s="20" t="s">
        <v>883</v>
      </c>
      <c r="Y28" s="23" t="str">
        <f t="shared" si="0"/>
        <v>Domestique</v>
      </c>
      <c r="Z28" s="24">
        <v>0.6</v>
      </c>
      <c r="AA28" s="24" t="s">
        <v>1268</v>
      </c>
      <c r="AB28" s="24" t="s">
        <v>1269</v>
      </c>
      <c r="AC28" s="24" t="s">
        <v>1270</v>
      </c>
      <c r="AD28" s="20">
        <f t="shared" si="1"/>
        <v>66</v>
      </c>
      <c r="AE2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29" spans="1:31" s="20" customFormat="1" x14ac:dyDescent="0.35">
      <c r="A29" s="20" t="s">
        <v>6</v>
      </c>
      <c r="B29" s="20" t="s">
        <v>10</v>
      </c>
      <c r="C29" s="20" t="s">
        <v>16</v>
      </c>
      <c r="D29" s="20" t="s">
        <v>19</v>
      </c>
      <c r="E29" s="20" t="s">
        <v>839</v>
      </c>
      <c r="F29" s="20" t="s">
        <v>18</v>
      </c>
      <c r="G29" s="20" t="s">
        <v>11</v>
      </c>
      <c r="H29" s="21">
        <v>7832</v>
      </c>
      <c r="I29" s="20" t="s">
        <v>24</v>
      </c>
      <c r="J29" s="20" t="s">
        <v>37</v>
      </c>
      <c r="K29" s="20" t="s">
        <v>20</v>
      </c>
      <c r="L29" s="20" t="s">
        <v>22</v>
      </c>
      <c r="M29" s="20" t="s">
        <v>23</v>
      </c>
      <c r="N29" s="20" t="s">
        <v>11</v>
      </c>
      <c r="O29" s="20" t="s">
        <v>1118</v>
      </c>
      <c r="P29" s="20">
        <v>143079</v>
      </c>
      <c r="Q29" s="20">
        <v>85720190900036</v>
      </c>
      <c r="R29" s="21"/>
      <c r="S29" s="22">
        <v>44429.022222222222</v>
      </c>
      <c r="T29" s="20" t="s">
        <v>1119</v>
      </c>
      <c r="U29" s="20" t="s">
        <v>12</v>
      </c>
      <c r="V29" s="20" t="s">
        <v>1120</v>
      </c>
      <c r="W29" s="20" t="s">
        <v>14</v>
      </c>
      <c r="X29" s="20" t="s">
        <v>883</v>
      </c>
      <c r="Y29" s="23" t="str">
        <f t="shared" si="0"/>
        <v>Domestique</v>
      </c>
      <c r="Z29" s="24">
        <v>0.6</v>
      </c>
      <c r="AA29" s="24" t="s">
        <v>1268</v>
      </c>
      <c r="AB29" s="24" t="s">
        <v>1269</v>
      </c>
      <c r="AC29" s="24" t="s">
        <v>1270</v>
      </c>
      <c r="AD29" s="20">
        <f t="shared" si="1"/>
        <v>66</v>
      </c>
      <c r="AE2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0" spans="1:31" s="20" customFormat="1" x14ac:dyDescent="0.35">
      <c r="A30" s="20" t="s">
        <v>6</v>
      </c>
      <c r="B30" s="20" t="s">
        <v>10</v>
      </c>
      <c r="C30" s="20" t="s">
        <v>16</v>
      </c>
      <c r="D30" s="20" t="s">
        <v>19</v>
      </c>
      <c r="E30" s="20" t="s">
        <v>839</v>
      </c>
      <c r="F30" s="20" t="s">
        <v>18</v>
      </c>
      <c r="G30" s="20" t="s">
        <v>11</v>
      </c>
      <c r="H30" s="21">
        <v>7832</v>
      </c>
      <c r="I30" s="20" t="s">
        <v>24</v>
      </c>
      <c r="J30" s="20" t="s">
        <v>37</v>
      </c>
      <c r="K30" s="20" t="s">
        <v>20</v>
      </c>
      <c r="L30" s="20" t="s">
        <v>22</v>
      </c>
      <c r="M30" s="20" t="s">
        <v>23</v>
      </c>
      <c r="N30" s="20" t="s">
        <v>11</v>
      </c>
      <c r="O30" s="20" t="s">
        <v>1121</v>
      </c>
      <c r="P30" s="20">
        <v>143078</v>
      </c>
      <c r="Q30" s="20">
        <v>41457542300010</v>
      </c>
      <c r="R30" s="21"/>
      <c r="S30" s="22">
        <v>44429.020138888889</v>
      </c>
      <c r="T30" s="20" t="s">
        <v>1122</v>
      </c>
      <c r="U30" s="20" t="s">
        <v>12</v>
      </c>
      <c r="V30" s="20" t="s">
        <v>1123</v>
      </c>
      <c r="W30" s="20" t="s">
        <v>14</v>
      </c>
      <c r="X30" s="20" t="s">
        <v>883</v>
      </c>
      <c r="Y30" s="23" t="str">
        <f t="shared" si="0"/>
        <v>Domestique</v>
      </c>
      <c r="Z30" s="24">
        <v>0.6</v>
      </c>
      <c r="AA30" s="24" t="s">
        <v>1268</v>
      </c>
      <c r="AB30" s="24" t="s">
        <v>1269</v>
      </c>
      <c r="AC30" s="24" t="s">
        <v>1270</v>
      </c>
      <c r="AD30" s="20">
        <f t="shared" si="1"/>
        <v>66</v>
      </c>
      <c r="AE3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1" spans="1:31" s="20" customFormat="1" x14ac:dyDescent="0.35">
      <c r="A31" s="20" t="s">
        <v>6</v>
      </c>
      <c r="B31" s="20" t="s">
        <v>10</v>
      </c>
      <c r="C31" s="20" t="s">
        <v>16</v>
      </c>
      <c r="D31" s="20" t="s">
        <v>19</v>
      </c>
      <c r="E31" s="20" t="s">
        <v>839</v>
      </c>
      <c r="F31" s="20" t="s">
        <v>18</v>
      </c>
      <c r="G31" s="20" t="s">
        <v>11</v>
      </c>
      <c r="H31" s="21">
        <v>7832</v>
      </c>
      <c r="I31" s="20" t="s">
        <v>24</v>
      </c>
      <c r="J31" s="20" t="s">
        <v>37</v>
      </c>
      <c r="K31" s="20" t="s">
        <v>20</v>
      </c>
      <c r="L31" s="20" t="s">
        <v>22</v>
      </c>
      <c r="M31" s="20" t="s">
        <v>23</v>
      </c>
      <c r="N31" s="20" t="s">
        <v>11</v>
      </c>
      <c r="O31" s="20" t="s">
        <v>1124</v>
      </c>
      <c r="P31" s="20">
        <v>143077</v>
      </c>
      <c r="Q31" s="20">
        <v>81839787900011</v>
      </c>
      <c r="R31" s="21"/>
      <c r="S31" s="22">
        <v>44429.017361111109</v>
      </c>
      <c r="T31" s="20" t="s">
        <v>1125</v>
      </c>
      <c r="U31" s="20" t="s">
        <v>12</v>
      </c>
      <c r="V31" s="20" t="s">
        <v>1126</v>
      </c>
      <c r="W31" s="20" t="s">
        <v>14</v>
      </c>
      <c r="X31" s="20" t="s">
        <v>883</v>
      </c>
      <c r="Y31" s="23" t="str">
        <f t="shared" si="0"/>
        <v>Domestique</v>
      </c>
      <c r="Z31" s="24">
        <v>0.6</v>
      </c>
      <c r="AA31" s="24" t="s">
        <v>1268</v>
      </c>
      <c r="AB31" s="24" t="s">
        <v>1269</v>
      </c>
      <c r="AC31" s="24" t="s">
        <v>1270</v>
      </c>
      <c r="AD31" s="20">
        <f t="shared" si="1"/>
        <v>66</v>
      </c>
      <c r="AE3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2" spans="1:31" s="20" customFormat="1" x14ac:dyDescent="0.35">
      <c r="A32" s="20" t="s">
        <v>6</v>
      </c>
      <c r="B32" s="20" t="s">
        <v>10</v>
      </c>
      <c r="C32" s="20" t="s">
        <v>16</v>
      </c>
      <c r="D32" s="20" t="s">
        <v>19</v>
      </c>
      <c r="E32" s="20" t="s">
        <v>839</v>
      </c>
      <c r="F32" s="20" t="s">
        <v>18</v>
      </c>
      <c r="G32" s="20" t="s">
        <v>11</v>
      </c>
      <c r="H32" s="21">
        <v>7832</v>
      </c>
      <c r="I32" s="20" t="s">
        <v>24</v>
      </c>
      <c r="J32" s="20" t="s">
        <v>37</v>
      </c>
      <c r="K32" s="20" t="s">
        <v>20</v>
      </c>
      <c r="L32" s="20" t="s">
        <v>22</v>
      </c>
      <c r="M32" s="20" t="s">
        <v>23</v>
      </c>
      <c r="N32" s="20" t="s">
        <v>11</v>
      </c>
      <c r="O32" s="20" t="s">
        <v>1127</v>
      </c>
      <c r="P32" s="20">
        <v>143076</v>
      </c>
      <c r="Q32" s="20">
        <v>31778174800015</v>
      </c>
      <c r="R32" s="21"/>
      <c r="S32" s="22">
        <v>44429.01458333333</v>
      </c>
      <c r="T32" s="20" t="s">
        <v>1128</v>
      </c>
      <c r="U32" s="20" t="s">
        <v>12</v>
      </c>
      <c r="V32" s="20" t="s">
        <v>1129</v>
      </c>
      <c r="W32" s="20" t="s">
        <v>14</v>
      </c>
      <c r="X32" s="20" t="s">
        <v>883</v>
      </c>
      <c r="Y32" s="23" t="str">
        <f t="shared" si="0"/>
        <v>Domestique</v>
      </c>
      <c r="Z32" s="24">
        <v>0.6</v>
      </c>
      <c r="AA32" s="24" t="s">
        <v>1268</v>
      </c>
      <c r="AB32" s="24" t="s">
        <v>1269</v>
      </c>
      <c r="AC32" s="24" t="s">
        <v>1270</v>
      </c>
      <c r="AD32" s="20">
        <f t="shared" si="1"/>
        <v>66</v>
      </c>
      <c r="AE3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3" spans="1:31" s="20" customFormat="1" x14ac:dyDescent="0.35">
      <c r="A33" s="20" t="s">
        <v>6</v>
      </c>
      <c r="B33" s="20" t="s">
        <v>10</v>
      </c>
      <c r="C33" s="20" t="s">
        <v>16</v>
      </c>
      <c r="D33" s="20" t="s">
        <v>19</v>
      </c>
      <c r="E33" s="20" t="s">
        <v>839</v>
      </c>
      <c r="F33" s="20" t="s">
        <v>18</v>
      </c>
      <c r="G33" s="20" t="s">
        <v>11</v>
      </c>
      <c r="H33" s="21">
        <v>7832</v>
      </c>
      <c r="I33" s="20" t="s">
        <v>24</v>
      </c>
      <c r="J33" s="20" t="s">
        <v>37</v>
      </c>
      <c r="K33" s="20" t="s">
        <v>20</v>
      </c>
      <c r="L33" s="20" t="s">
        <v>22</v>
      </c>
      <c r="M33" s="20" t="s">
        <v>23</v>
      </c>
      <c r="N33" s="20" t="s">
        <v>11</v>
      </c>
      <c r="O33" s="20" t="s">
        <v>1130</v>
      </c>
      <c r="P33" s="20">
        <v>143075</v>
      </c>
      <c r="Q33" s="20">
        <v>30110260400057</v>
      </c>
      <c r="R33" s="21"/>
      <c r="S33" s="22">
        <v>44429.012499999997</v>
      </c>
      <c r="T33" s="20" t="s">
        <v>1131</v>
      </c>
      <c r="U33" s="20" t="s">
        <v>12</v>
      </c>
      <c r="V33" s="20" t="s">
        <v>1132</v>
      </c>
      <c r="W33" s="20" t="s">
        <v>14</v>
      </c>
      <c r="X33" s="20" t="s">
        <v>883</v>
      </c>
      <c r="Y33" s="23" t="str">
        <f t="shared" si="0"/>
        <v>Domestique</v>
      </c>
      <c r="Z33" s="24">
        <v>0.6</v>
      </c>
      <c r="AA33" s="24" t="s">
        <v>1268</v>
      </c>
      <c r="AB33" s="24" t="s">
        <v>1269</v>
      </c>
      <c r="AC33" s="24" t="s">
        <v>1270</v>
      </c>
      <c r="AD33" s="20">
        <f t="shared" si="1"/>
        <v>66</v>
      </c>
      <c r="AE3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4" spans="1:31" s="20" customFormat="1" x14ac:dyDescent="0.35">
      <c r="A34" s="20" t="s">
        <v>6</v>
      </c>
      <c r="B34" s="20" t="s">
        <v>10</v>
      </c>
      <c r="C34" s="20" t="s">
        <v>16</v>
      </c>
      <c r="D34" s="20" t="s">
        <v>19</v>
      </c>
      <c r="E34" s="20" t="s">
        <v>839</v>
      </c>
      <c r="F34" s="20" t="s">
        <v>18</v>
      </c>
      <c r="G34" s="20" t="s">
        <v>11</v>
      </c>
      <c r="H34" s="21">
        <v>7832</v>
      </c>
      <c r="I34" s="20" t="s">
        <v>24</v>
      </c>
      <c r="J34" s="20" t="s">
        <v>37</v>
      </c>
      <c r="K34" s="20" t="s">
        <v>20</v>
      </c>
      <c r="L34" s="20" t="s">
        <v>22</v>
      </c>
      <c r="M34" s="20" t="s">
        <v>23</v>
      </c>
      <c r="N34" s="20" t="s">
        <v>11</v>
      </c>
      <c r="O34" s="20" t="s">
        <v>1133</v>
      </c>
      <c r="P34" s="20">
        <v>143074</v>
      </c>
      <c r="Q34" s="20">
        <v>41964275600037</v>
      </c>
      <c r="R34" s="21"/>
      <c r="S34" s="22">
        <v>44429.011111111111</v>
      </c>
      <c r="T34" s="20" t="s">
        <v>1134</v>
      </c>
      <c r="U34" s="20" t="s">
        <v>12</v>
      </c>
      <c r="V34" s="20" t="s">
        <v>1135</v>
      </c>
      <c r="W34" s="20" t="s">
        <v>14</v>
      </c>
      <c r="X34" s="20" t="s">
        <v>883</v>
      </c>
      <c r="Y34" s="23" t="str">
        <f t="shared" si="0"/>
        <v>Domestique</v>
      </c>
      <c r="Z34" s="24">
        <v>0.6</v>
      </c>
      <c r="AA34" s="24" t="s">
        <v>1268</v>
      </c>
      <c r="AB34" s="24" t="s">
        <v>1269</v>
      </c>
      <c r="AC34" s="24" t="s">
        <v>1270</v>
      </c>
      <c r="AD34" s="20">
        <f t="shared" si="1"/>
        <v>66</v>
      </c>
      <c r="AE3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5" spans="1:31" s="20" customFormat="1" x14ac:dyDescent="0.35">
      <c r="A35" s="20" t="s">
        <v>6</v>
      </c>
      <c r="B35" s="20" t="s">
        <v>10</v>
      </c>
      <c r="C35" s="20" t="s">
        <v>16</v>
      </c>
      <c r="D35" s="20" t="s">
        <v>19</v>
      </c>
      <c r="E35" s="20" t="s">
        <v>839</v>
      </c>
      <c r="F35" s="20" t="s">
        <v>18</v>
      </c>
      <c r="G35" s="20" t="s">
        <v>11</v>
      </c>
      <c r="H35" s="21">
        <v>7832</v>
      </c>
      <c r="I35" s="20" t="s">
        <v>24</v>
      </c>
      <c r="J35" s="20" t="s">
        <v>37</v>
      </c>
      <c r="K35" s="20" t="s">
        <v>20</v>
      </c>
      <c r="L35" s="20" t="s">
        <v>22</v>
      </c>
      <c r="M35" s="20" t="s">
        <v>23</v>
      </c>
      <c r="N35" s="20" t="s">
        <v>11</v>
      </c>
      <c r="O35" s="20" t="s">
        <v>1136</v>
      </c>
      <c r="P35" s="20">
        <v>143073</v>
      </c>
      <c r="Q35" s="20">
        <v>32614235300019</v>
      </c>
      <c r="R35" s="21"/>
      <c r="S35" s="22">
        <v>44429.008333333331</v>
      </c>
      <c r="T35" s="20" t="s">
        <v>1137</v>
      </c>
      <c r="U35" s="20" t="s">
        <v>12</v>
      </c>
      <c r="V35" s="20" t="s">
        <v>1138</v>
      </c>
      <c r="W35" s="20" t="s">
        <v>14</v>
      </c>
      <c r="X35" s="20" t="s">
        <v>883</v>
      </c>
      <c r="Y35" s="23" t="str">
        <f t="shared" si="0"/>
        <v>Domestique</v>
      </c>
      <c r="Z35" s="24">
        <v>0.6</v>
      </c>
      <c r="AA35" s="24" t="s">
        <v>1268</v>
      </c>
      <c r="AB35" s="24" t="s">
        <v>1269</v>
      </c>
      <c r="AC35" s="24" t="s">
        <v>1270</v>
      </c>
      <c r="AD35" s="20">
        <f t="shared" si="1"/>
        <v>66</v>
      </c>
      <c r="AE3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6" spans="1:31" s="20" customFormat="1" x14ac:dyDescent="0.35">
      <c r="A36" s="20" t="s">
        <v>6</v>
      </c>
      <c r="B36" s="20" t="s">
        <v>10</v>
      </c>
      <c r="C36" s="20" t="s">
        <v>16</v>
      </c>
      <c r="D36" s="20" t="s">
        <v>19</v>
      </c>
      <c r="E36" s="20" t="s">
        <v>839</v>
      </c>
      <c r="F36" s="20" t="s">
        <v>18</v>
      </c>
      <c r="G36" s="20" t="s">
        <v>11</v>
      </c>
      <c r="H36" s="21">
        <v>7832</v>
      </c>
      <c r="I36" s="20" t="s">
        <v>24</v>
      </c>
      <c r="J36" s="20" t="s">
        <v>37</v>
      </c>
      <c r="K36" s="20" t="s">
        <v>20</v>
      </c>
      <c r="L36" s="20" t="s">
        <v>22</v>
      </c>
      <c r="M36" s="20" t="s">
        <v>23</v>
      </c>
      <c r="N36" s="20" t="s">
        <v>11</v>
      </c>
      <c r="O36" s="20" t="s">
        <v>1139</v>
      </c>
      <c r="P36" s="20">
        <v>143072</v>
      </c>
      <c r="Q36" s="20">
        <v>31633119800010</v>
      </c>
      <c r="R36" s="21"/>
      <c r="S36" s="22">
        <v>44429.006249999999</v>
      </c>
      <c r="T36" s="20" t="s">
        <v>1140</v>
      </c>
      <c r="U36" s="20" t="s">
        <v>12</v>
      </c>
      <c r="V36" s="20" t="s">
        <v>1141</v>
      </c>
      <c r="W36" s="20" t="s">
        <v>14</v>
      </c>
      <c r="X36" s="20" t="s">
        <v>883</v>
      </c>
      <c r="Y36" s="23" t="str">
        <f t="shared" si="0"/>
        <v>Domestique</v>
      </c>
      <c r="Z36" s="24">
        <v>0.6</v>
      </c>
      <c r="AA36" s="24" t="s">
        <v>1268</v>
      </c>
      <c r="AB36" s="24" t="s">
        <v>1269</v>
      </c>
      <c r="AC36" s="24" t="s">
        <v>1270</v>
      </c>
      <c r="AD36" s="20">
        <f t="shared" si="1"/>
        <v>66</v>
      </c>
      <c r="AE3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7" spans="1:31" s="20" customFormat="1" x14ac:dyDescent="0.35">
      <c r="A37" s="20" t="s">
        <v>6</v>
      </c>
      <c r="B37" s="20" t="s">
        <v>10</v>
      </c>
      <c r="C37" s="20" t="s">
        <v>16</v>
      </c>
      <c r="D37" s="20" t="s">
        <v>19</v>
      </c>
      <c r="E37" s="20" t="s">
        <v>839</v>
      </c>
      <c r="F37" s="20" t="s">
        <v>18</v>
      </c>
      <c r="G37" s="20" t="s">
        <v>11</v>
      </c>
      <c r="H37" s="21">
        <v>7832</v>
      </c>
      <c r="I37" s="20" t="s">
        <v>24</v>
      </c>
      <c r="J37" s="20" t="s">
        <v>37</v>
      </c>
      <c r="K37" s="20" t="s">
        <v>20</v>
      </c>
      <c r="L37" s="20" t="s">
        <v>22</v>
      </c>
      <c r="M37" s="20" t="s">
        <v>23</v>
      </c>
      <c r="N37" s="20" t="s">
        <v>11</v>
      </c>
      <c r="O37" s="20" t="s">
        <v>1142</v>
      </c>
      <c r="P37" s="20">
        <v>143071</v>
      </c>
      <c r="Q37" s="20">
        <v>30737601200034</v>
      </c>
      <c r="R37" s="21"/>
      <c r="S37" s="22">
        <v>44429.004166666666</v>
      </c>
      <c r="T37" s="20" t="s">
        <v>1143</v>
      </c>
      <c r="U37" s="20" t="s">
        <v>79</v>
      </c>
      <c r="V37" s="20" t="s">
        <v>1144</v>
      </c>
      <c r="W37" s="20" t="s">
        <v>14</v>
      </c>
      <c r="X37" s="20" t="s">
        <v>883</v>
      </c>
      <c r="Y37" s="23" t="str">
        <f t="shared" si="0"/>
        <v>Domestique</v>
      </c>
      <c r="Z37" s="24">
        <v>0.6</v>
      </c>
      <c r="AA37" s="24" t="s">
        <v>1268</v>
      </c>
      <c r="AB37" s="24" t="s">
        <v>1269</v>
      </c>
      <c r="AC37" s="24" t="s">
        <v>1270</v>
      </c>
      <c r="AD37" s="20">
        <f t="shared" si="1"/>
        <v>66</v>
      </c>
      <c r="AE3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8" spans="1:31" s="20" customFormat="1" x14ac:dyDescent="0.35">
      <c r="A38" s="20" t="s">
        <v>6</v>
      </c>
      <c r="B38" s="20" t="s">
        <v>10</v>
      </c>
      <c r="C38" s="20" t="s">
        <v>16</v>
      </c>
      <c r="D38" s="20" t="s">
        <v>19</v>
      </c>
      <c r="E38" s="20" t="s">
        <v>839</v>
      </c>
      <c r="F38" s="20" t="s">
        <v>18</v>
      </c>
      <c r="G38" s="20" t="s">
        <v>11</v>
      </c>
      <c r="H38" s="21">
        <v>7832</v>
      </c>
      <c r="I38" s="20" t="s">
        <v>24</v>
      </c>
      <c r="J38" s="20" t="s">
        <v>37</v>
      </c>
      <c r="K38" s="20" t="s">
        <v>20</v>
      </c>
      <c r="L38" s="20" t="s">
        <v>22</v>
      </c>
      <c r="M38" s="20" t="s">
        <v>23</v>
      </c>
      <c r="N38" s="20" t="s">
        <v>11</v>
      </c>
      <c r="O38" s="20" t="s">
        <v>1145</v>
      </c>
      <c r="P38" s="20">
        <v>143070</v>
      </c>
      <c r="Q38" s="20">
        <v>52272137200012</v>
      </c>
      <c r="R38" s="21"/>
      <c r="S38" s="22">
        <v>44429.002083333333</v>
      </c>
      <c r="T38" s="20" t="s">
        <v>1146</v>
      </c>
      <c r="U38" s="20" t="s">
        <v>12</v>
      </c>
      <c r="V38" s="20" t="s">
        <v>1147</v>
      </c>
      <c r="W38" s="20" t="s">
        <v>14</v>
      </c>
      <c r="X38" s="20" t="s">
        <v>883</v>
      </c>
      <c r="Y38" s="23" t="str">
        <f t="shared" si="0"/>
        <v>Domestique</v>
      </c>
      <c r="Z38" s="24">
        <v>0.6</v>
      </c>
      <c r="AA38" s="24" t="s">
        <v>1268</v>
      </c>
      <c r="AB38" s="24" t="s">
        <v>1269</v>
      </c>
      <c r="AC38" s="24" t="s">
        <v>1270</v>
      </c>
      <c r="AD38" s="20">
        <f t="shared" si="1"/>
        <v>66</v>
      </c>
      <c r="AE3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39" spans="1:31" s="20" customFormat="1" x14ac:dyDescent="0.35">
      <c r="A39" s="20" t="s">
        <v>6</v>
      </c>
      <c r="B39" s="20" t="s">
        <v>10</v>
      </c>
      <c r="C39" s="20" t="s">
        <v>16</v>
      </c>
      <c r="D39" s="20" t="s">
        <v>19</v>
      </c>
      <c r="E39" s="20" t="s">
        <v>839</v>
      </c>
      <c r="F39" s="20" t="s">
        <v>18</v>
      </c>
      <c r="G39" s="20" t="s">
        <v>11</v>
      </c>
      <c r="H39" s="21">
        <v>7832</v>
      </c>
      <c r="I39" s="20" t="s">
        <v>24</v>
      </c>
      <c r="J39" s="20" t="s">
        <v>37</v>
      </c>
      <c r="K39" s="20" t="s">
        <v>20</v>
      </c>
      <c r="L39" s="20" t="s">
        <v>22</v>
      </c>
      <c r="M39" s="20" t="s">
        <v>23</v>
      </c>
      <c r="N39" s="20" t="s">
        <v>11</v>
      </c>
      <c r="O39" s="20" t="s">
        <v>1148</v>
      </c>
      <c r="P39" s="20">
        <v>143069</v>
      </c>
      <c r="Q39" s="20">
        <v>52449955500018</v>
      </c>
      <c r="R39" s="21"/>
      <c r="S39" s="22">
        <v>44429.000694444447</v>
      </c>
      <c r="T39" s="20" t="s">
        <v>1149</v>
      </c>
      <c r="U39" s="20" t="s">
        <v>12</v>
      </c>
      <c r="V39" s="20" t="s">
        <v>1150</v>
      </c>
      <c r="W39" s="20" t="s">
        <v>14</v>
      </c>
      <c r="X39" s="20" t="s">
        <v>883</v>
      </c>
      <c r="Y39" s="23" t="str">
        <f t="shared" si="0"/>
        <v>Domestique</v>
      </c>
      <c r="Z39" s="24">
        <v>0.6</v>
      </c>
      <c r="AA39" s="24" t="s">
        <v>1268</v>
      </c>
      <c r="AB39" s="24" t="s">
        <v>1269</v>
      </c>
      <c r="AC39" s="24" t="s">
        <v>1270</v>
      </c>
      <c r="AD39" s="20">
        <f t="shared" si="1"/>
        <v>66</v>
      </c>
      <c r="AE3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0" spans="1:31" s="20" customFormat="1" x14ac:dyDescent="0.35">
      <c r="A40" s="20" t="s">
        <v>6</v>
      </c>
      <c r="B40" s="20" t="s">
        <v>10</v>
      </c>
      <c r="C40" s="20" t="s">
        <v>16</v>
      </c>
      <c r="D40" s="20" t="s">
        <v>19</v>
      </c>
      <c r="E40" s="20" t="s">
        <v>839</v>
      </c>
      <c r="F40" s="20" t="s">
        <v>18</v>
      </c>
      <c r="G40" s="20" t="s">
        <v>11</v>
      </c>
      <c r="H40" s="21">
        <v>7832</v>
      </c>
      <c r="I40" s="20" t="s">
        <v>24</v>
      </c>
      <c r="J40" s="20" t="s">
        <v>37</v>
      </c>
      <c r="K40" s="20" t="s">
        <v>20</v>
      </c>
      <c r="L40" s="20" t="s">
        <v>22</v>
      </c>
      <c r="M40" s="20" t="s">
        <v>23</v>
      </c>
      <c r="N40" s="20" t="s">
        <v>11</v>
      </c>
      <c r="O40" s="20" t="s">
        <v>1151</v>
      </c>
      <c r="P40" s="20">
        <v>143068</v>
      </c>
      <c r="Q40" s="20">
        <v>38150854800025</v>
      </c>
      <c r="R40" s="21"/>
      <c r="S40" s="22">
        <v>44428.998611111114</v>
      </c>
      <c r="T40" s="20" t="s">
        <v>1152</v>
      </c>
      <c r="U40" s="20" t="s">
        <v>12</v>
      </c>
      <c r="V40" s="20" t="s">
        <v>1153</v>
      </c>
      <c r="W40" s="20" t="s">
        <v>14</v>
      </c>
      <c r="X40" s="20" t="s">
        <v>883</v>
      </c>
      <c r="Y40" s="23" t="str">
        <f t="shared" si="0"/>
        <v>Domestique</v>
      </c>
      <c r="Z40" s="24">
        <v>0.6</v>
      </c>
      <c r="AA40" s="24" t="s">
        <v>1268</v>
      </c>
      <c r="AB40" s="24" t="s">
        <v>1269</v>
      </c>
      <c r="AC40" s="24" t="s">
        <v>1270</v>
      </c>
      <c r="AD40" s="20">
        <f t="shared" si="1"/>
        <v>66</v>
      </c>
      <c r="AE4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1" spans="1:31" s="20" customFormat="1" x14ac:dyDescent="0.35">
      <c r="A41" s="20" t="s">
        <v>6</v>
      </c>
      <c r="B41" s="20" t="s">
        <v>10</v>
      </c>
      <c r="C41" s="20" t="s">
        <v>16</v>
      </c>
      <c r="D41" s="20" t="s">
        <v>19</v>
      </c>
      <c r="E41" s="20" t="s">
        <v>839</v>
      </c>
      <c r="F41" s="20" t="s">
        <v>18</v>
      </c>
      <c r="G41" s="20" t="s">
        <v>11</v>
      </c>
      <c r="H41" s="21">
        <v>7832</v>
      </c>
      <c r="I41" s="20" t="s">
        <v>24</v>
      </c>
      <c r="J41" s="20" t="s">
        <v>37</v>
      </c>
      <c r="K41" s="20" t="s">
        <v>20</v>
      </c>
      <c r="L41" s="20" t="s">
        <v>22</v>
      </c>
      <c r="M41" s="20" t="s">
        <v>23</v>
      </c>
      <c r="N41" s="20" t="s">
        <v>11</v>
      </c>
      <c r="O41" s="20" t="s">
        <v>1154</v>
      </c>
      <c r="P41" s="20">
        <v>143067</v>
      </c>
      <c r="Q41" s="20">
        <v>53009753400016</v>
      </c>
      <c r="R41" s="21"/>
      <c r="S41" s="22">
        <v>44428.995833333334</v>
      </c>
      <c r="T41" s="20" t="s">
        <v>1155</v>
      </c>
      <c r="U41" s="20" t="s">
        <v>12</v>
      </c>
      <c r="V41" s="20" t="s">
        <v>1156</v>
      </c>
      <c r="W41" s="20" t="s">
        <v>14</v>
      </c>
      <c r="X41" s="20" t="s">
        <v>883</v>
      </c>
      <c r="Y41" s="23" t="str">
        <f t="shared" si="0"/>
        <v>Domestique</v>
      </c>
      <c r="Z41" s="24">
        <v>0.6</v>
      </c>
      <c r="AA41" s="24" t="s">
        <v>1268</v>
      </c>
      <c r="AB41" s="24" t="s">
        <v>1269</v>
      </c>
      <c r="AC41" s="24" t="s">
        <v>1270</v>
      </c>
      <c r="AD41" s="20">
        <f t="shared" si="1"/>
        <v>66</v>
      </c>
      <c r="AE4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2" spans="1:31" s="20" customFormat="1" x14ac:dyDescent="0.35">
      <c r="A42" s="20" t="s">
        <v>6</v>
      </c>
      <c r="B42" s="20" t="s">
        <v>10</v>
      </c>
      <c r="C42" s="20" t="s">
        <v>16</v>
      </c>
      <c r="D42" s="20" t="s">
        <v>19</v>
      </c>
      <c r="E42" s="20" t="s">
        <v>839</v>
      </c>
      <c r="F42" s="20" t="s">
        <v>18</v>
      </c>
      <c r="G42" s="20" t="s">
        <v>11</v>
      </c>
      <c r="H42" s="21">
        <v>7832</v>
      </c>
      <c r="I42" s="20" t="s">
        <v>24</v>
      </c>
      <c r="J42" s="20" t="s">
        <v>37</v>
      </c>
      <c r="K42" s="20" t="s">
        <v>20</v>
      </c>
      <c r="L42" s="20" t="s">
        <v>22</v>
      </c>
      <c r="M42" s="20" t="s">
        <v>23</v>
      </c>
      <c r="N42" s="20" t="s">
        <v>11</v>
      </c>
      <c r="O42" s="20" t="s">
        <v>1157</v>
      </c>
      <c r="P42" s="20">
        <v>143066</v>
      </c>
      <c r="Q42" s="20">
        <v>39295773400040</v>
      </c>
      <c r="R42" s="21"/>
      <c r="S42" s="22">
        <v>44428.994444444441</v>
      </c>
      <c r="T42" s="20" t="s">
        <v>1158</v>
      </c>
      <c r="U42" s="20" t="s">
        <v>12</v>
      </c>
      <c r="V42" s="20" t="s">
        <v>1159</v>
      </c>
      <c r="W42" s="20" t="s">
        <v>14</v>
      </c>
      <c r="X42" s="20" t="s">
        <v>883</v>
      </c>
      <c r="Y42" s="23" t="str">
        <f t="shared" si="0"/>
        <v>Domestique</v>
      </c>
      <c r="Z42" s="24">
        <v>0.6</v>
      </c>
      <c r="AA42" s="24" t="s">
        <v>1268</v>
      </c>
      <c r="AB42" s="24" t="s">
        <v>1269</v>
      </c>
      <c r="AC42" s="24" t="s">
        <v>1270</v>
      </c>
      <c r="AD42" s="20">
        <f t="shared" si="1"/>
        <v>66</v>
      </c>
      <c r="AE4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3" spans="1:31" s="20" customFormat="1" x14ac:dyDescent="0.35">
      <c r="A43" s="20" t="s">
        <v>6</v>
      </c>
      <c r="B43" s="20" t="s">
        <v>10</v>
      </c>
      <c r="C43" s="20" t="s">
        <v>16</v>
      </c>
      <c r="D43" s="20" t="s">
        <v>19</v>
      </c>
      <c r="E43" s="20" t="s">
        <v>839</v>
      </c>
      <c r="F43" s="20" t="s">
        <v>18</v>
      </c>
      <c r="G43" s="20" t="s">
        <v>11</v>
      </c>
      <c r="H43" s="21">
        <v>7832</v>
      </c>
      <c r="I43" s="20" t="s">
        <v>24</v>
      </c>
      <c r="J43" s="20" t="s">
        <v>37</v>
      </c>
      <c r="K43" s="20" t="s">
        <v>20</v>
      </c>
      <c r="L43" s="20" t="s">
        <v>22</v>
      </c>
      <c r="M43" s="20" t="s">
        <v>23</v>
      </c>
      <c r="N43" s="20" t="s">
        <v>11</v>
      </c>
      <c r="O43" s="20" t="s">
        <v>1160</v>
      </c>
      <c r="P43" s="20">
        <v>143065</v>
      </c>
      <c r="Q43" s="20">
        <v>48170346000032</v>
      </c>
      <c r="R43" s="21"/>
      <c r="S43" s="22">
        <v>44428.992361111108</v>
      </c>
      <c r="T43" s="20" t="s">
        <v>1161</v>
      </c>
      <c r="U43" s="20" t="s">
        <v>12</v>
      </c>
      <c r="V43" s="20" t="s">
        <v>1162</v>
      </c>
      <c r="W43" s="20" t="s">
        <v>14</v>
      </c>
      <c r="X43" s="20" t="s">
        <v>883</v>
      </c>
      <c r="Y43" s="23" t="str">
        <f t="shared" si="0"/>
        <v>Domestique</v>
      </c>
      <c r="Z43" s="24">
        <v>0.6</v>
      </c>
      <c r="AA43" s="24" t="s">
        <v>1268</v>
      </c>
      <c r="AB43" s="24" t="s">
        <v>1269</v>
      </c>
      <c r="AC43" s="24" t="s">
        <v>1270</v>
      </c>
      <c r="AD43" s="20">
        <f t="shared" si="1"/>
        <v>66</v>
      </c>
      <c r="AE4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4" spans="1:31" s="20" customFormat="1" x14ac:dyDescent="0.35">
      <c r="A44" s="20" t="s">
        <v>6</v>
      </c>
      <c r="B44" s="20" t="s">
        <v>10</v>
      </c>
      <c r="C44" s="20" t="s">
        <v>16</v>
      </c>
      <c r="D44" s="20" t="s">
        <v>19</v>
      </c>
      <c r="E44" s="20" t="s">
        <v>839</v>
      </c>
      <c r="F44" s="20" t="s">
        <v>18</v>
      </c>
      <c r="G44" s="20" t="s">
        <v>11</v>
      </c>
      <c r="H44" s="21">
        <v>7832</v>
      </c>
      <c r="I44" s="20" t="s">
        <v>24</v>
      </c>
      <c r="J44" s="20" t="s">
        <v>37</v>
      </c>
      <c r="K44" s="20" t="s">
        <v>20</v>
      </c>
      <c r="L44" s="20" t="s">
        <v>22</v>
      </c>
      <c r="M44" s="20" t="s">
        <v>23</v>
      </c>
      <c r="N44" s="20" t="s">
        <v>11</v>
      </c>
      <c r="O44" s="20" t="s">
        <v>1163</v>
      </c>
      <c r="P44" s="20">
        <v>143064</v>
      </c>
      <c r="Q44" s="20">
        <v>45372308200054</v>
      </c>
      <c r="R44" s="21"/>
      <c r="S44" s="22">
        <v>44428.990277777775</v>
      </c>
      <c r="T44" s="20" t="s">
        <v>1164</v>
      </c>
      <c r="U44" s="20" t="s">
        <v>12</v>
      </c>
      <c r="V44" s="20" t="s">
        <v>1165</v>
      </c>
      <c r="W44" s="20" t="s">
        <v>14</v>
      </c>
      <c r="X44" s="20" t="s">
        <v>883</v>
      </c>
      <c r="Y44" s="23" t="str">
        <f t="shared" si="0"/>
        <v>Domestique</v>
      </c>
      <c r="Z44" s="24">
        <v>0.6</v>
      </c>
      <c r="AA44" s="24" t="s">
        <v>1268</v>
      </c>
      <c r="AB44" s="24" t="s">
        <v>1269</v>
      </c>
      <c r="AC44" s="24" t="s">
        <v>1270</v>
      </c>
      <c r="AD44" s="20">
        <f t="shared" si="1"/>
        <v>66</v>
      </c>
      <c r="AE4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5" spans="1:31" s="20" customFormat="1" x14ac:dyDescent="0.35">
      <c r="A45" s="20" t="s">
        <v>6</v>
      </c>
      <c r="B45" s="20" t="s">
        <v>10</v>
      </c>
      <c r="C45" s="20" t="s">
        <v>16</v>
      </c>
      <c r="D45" s="20" t="s">
        <v>19</v>
      </c>
      <c r="E45" s="20" t="s">
        <v>839</v>
      </c>
      <c r="F45" s="20" t="s">
        <v>18</v>
      </c>
      <c r="G45" s="20" t="s">
        <v>11</v>
      </c>
      <c r="H45" s="21">
        <v>7832</v>
      </c>
      <c r="I45" s="20" t="s">
        <v>24</v>
      </c>
      <c r="J45" s="20" t="s">
        <v>37</v>
      </c>
      <c r="K45" s="20" t="s">
        <v>20</v>
      </c>
      <c r="L45" s="20" t="s">
        <v>22</v>
      </c>
      <c r="M45" s="20" t="s">
        <v>23</v>
      </c>
      <c r="N45" s="20" t="s">
        <v>11</v>
      </c>
      <c r="O45" s="20" t="s">
        <v>1166</v>
      </c>
      <c r="P45" s="20">
        <v>143063</v>
      </c>
      <c r="Q45" s="20">
        <v>30347789700035</v>
      </c>
      <c r="R45" s="21"/>
      <c r="S45" s="22">
        <v>44428.987500000003</v>
      </c>
      <c r="T45" s="20" t="s">
        <v>1167</v>
      </c>
      <c r="U45" s="20" t="s">
        <v>12</v>
      </c>
      <c r="V45" s="20" t="s">
        <v>1168</v>
      </c>
      <c r="W45" s="20" t="s">
        <v>14</v>
      </c>
      <c r="X45" s="20" t="s">
        <v>883</v>
      </c>
      <c r="Y45" s="23" t="str">
        <f t="shared" si="0"/>
        <v>Domestique</v>
      </c>
      <c r="Z45" s="24">
        <v>0.6</v>
      </c>
      <c r="AA45" s="24" t="s">
        <v>1268</v>
      </c>
      <c r="AB45" s="24" t="s">
        <v>1269</v>
      </c>
      <c r="AC45" s="24" t="s">
        <v>1270</v>
      </c>
      <c r="AD45" s="20">
        <f t="shared" si="1"/>
        <v>66</v>
      </c>
      <c r="AE4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6" spans="1:31" s="20" customFormat="1" x14ac:dyDescent="0.35">
      <c r="A46" s="20" t="s">
        <v>6</v>
      </c>
      <c r="B46" s="20" t="s">
        <v>10</v>
      </c>
      <c r="C46" s="20" t="s">
        <v>16</v>
      </c>
      <c r="D46" s="20" t="s">
        <v>19</v>
      </c>
      <c r="E46" s="20" t="s">
        <v>839</v>
      </c>
      <c r="F46" s="20" t="s">
        <v>18</v>
      </c>
      <c r="G46" s="20" t="s">
        <v>11</v>
      </c>
      <c r="H46" s="21">
        <v>7832</v>
      </c>
      <c r="I46" s="20" t="s">
        <v>24</v>
      </c>
      <c r="J46" s="20" t="s">
        <v>37</v>
      </c>
      <c r="K46" s="20" t="s">
        <v>20</v>
      </c>
      <c r="L46" s="20" t="s">
        <v>22</v>
      </c>
      <c r="M46" s="20" t="s">
        <v>23</v>
      </c>
      <c r="N46" s="20" t="s">
        <v>11</v>
      </c>
      <c r="O46" s="20" t="s">
        <v>1169</v>
      </c>
      <c r="P46" s="20">
        <v>143062</v>
      </c>
      <c r="Q46" s="20">
        <v>51043054900046</v>
      </c>
      <c r="R46" s="21"/>
      <c r="S46" s="22">
        <v>44428.984722222223</v>
      </c>
      <c r="T46" s="20" t="s">
        <v>1170</v>
      </c>
      <c r="U46" s="20" t="s">
        <v>12</v>
      </c>
      <c r="V46" s="20" t="s">
        <v>1171</v>
      </c>
      <c r="W46" s="20" t="s">
        <v>14</v>
      </c>
      <c r="X46" s="20" t="s">
        <v>883</v>
      </c>
      <c r="Y46" s="23" t="str">
        <f t="shared" si="0"/>
        <v>Domestique</v>
      </c>
      <c r="Z46" s="24">
        <v>0.6</v>
      </c>
      <c r="AA46" s="24" t="s">
        <v>1268</v>
      </c>
      <c r="AB46" s="24" t="s">
        <v>1269</v>
      </c>
      <c r="AC46" s="24" t="s">
        <v>1270</v>
      </c>
      <c r="AD46" s="20">
        <f t="shared" si="1"/>
        <v>66</v>
      </c>
      <c r="AE4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7" spans="1:31" s="20" customFormat="1" x14ac:dyDescent="0.35">
      <c r="A47" s="20" t="s">
        <v>6</v>
      </c>
      <c r="B47" s="20" t="s">
        <v>10</v>
      </c>
      <c r="C47" s="20" t="s">
        <v>16</v>
      </c>
      <c r="D47" s="20" t="s">
        <v>19</v>
      </c>
      <c r="E47" s="20" t="s">
        <v>839</v>
      </c>
      <c r="F47" s="20" t="s">
        <v>18</v>
      </c>
      <c r="G47" s="20" t="s">
        <v>11</v>
      </c>
      <c r="H47" s="21">
        <v>7832</v>
      </c>
      <c r="I47" s="20" t="s">
        <v>24</v>
      </c>
      <c r="J47" s="20" t="s">
        <v>37</v>
      </c>
      <c r="K47" s="20" t="s">
        <v>20</v>
      </c>
      <c r="L47" s="20" t="s">
        <v>22</v>
      </c>
      <c r="M47" s="20" t="s">
        <v>23</v>
      </c>
      <c r="N47" s="20" t="s">
        <v>11</v>
      </c>
      <c r="O47" s="20" t="s">
        <v>1172</v>
      </c>
      <c r="P47" s="20">
        <v>143061</v>
      </c>
      <c r="Q47" s="20">
        <v>41809598000029</v>
      </c>
      <c r="R47" s="21"/>
      <c r="S47" s="22">
        <v>44428.982638888891</v>
      </c>
      <c r="T47" s="20" t="s">
        <v>1173</v>
      </c>
      <c r="U47" s="20" t="s">
        <v>12</v>
      </c>
      <c r="V47" s="20" t="s">
        <v>1174</v>
      </c>
      <c r="W47" s="20" t="s">
        <v>14</v>
      </c>
      <c r="X47" s="20" t="s">
        <v>883</v>
      </c>
      <c r="Y47" s="23" t="str">
        <f t="shared" si="0"/>
        <v>Domestique</v>
      </c>
      <c r="Z47" s="24">
        <v>0.6</v>
      </c>
      <c r="AA47" s="24" t="s">
        <v>1268</v>
      </c>
      <c r="AB47" s="24" t="s">
        <v>1269</v>
      </c>
      <c r="AC47" s="24" t="s">
        <v>1270</v>
      </c>
      <c r="AD47" s="20">
        <f t="shared" si="1"/>
        <v>66</v>
      </c>
      <c r="AE4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8" spans="1:31" s="20" customFormat="1" x14ac:dyDescent="0.35">
      <c r="A48" s="20" t="s">
        <v>6</v>
      </c>
      <c r="B48" s="20" t="s">
        <v>10</v>
      </c>
      <c r="C48" s="20" t="s">
        <v>16</v>
      </c>
      <c r="D48" s="20" t="s">
        <v>19</v>
      </c>
      <c r="E48" s="20" t="s">
        <v>839</v>
      </c>
      <c r="F48" s="20" t="s">
        <v>18</v>
      </c>
      <c r="G48" s="20" t="s">
        <v>11</v>
      </c>
      <c r="H48" s="21">
        <v>7832</v>
      </c>
      <c r="I48" s="20" t="s">
        <v>24</v>
      </c>
      <c r="J48" s="20" t="s">
        <v>37</v>
      </c>
      <c r="K48" s="20" t="s">
        <v>20</v>
      </c>
      <c r="L48" s="20" t="s">
        <v>22</v>
      </c>
      <c r="M48" s="20" t="s">
        <v>23</v>
      </c>
      <c r="N48" s="20" t="s">
        <v>11</v>
      </c>
      <c r="O48" s="20" t="s">
        <v>1175</v>
      </c>
      <c r="P48" s="20">
        <v>143060</v>
      </c>
      <c r="Q48" s="20">
        <v>87816511700010</v>
      </c>
      <c r="R48" s="21"/>
      <c r="S48" s="22">
        <v>44428.980555555558</v>
      </c>
      <c r="T48" s="20" t="s">
        <v>1176</v>
      </c>
      <c r="U48" s="20" t="s">
        <v>12</v>
      </c>
      <c r="V48" s="20" t="s">
        <v>1177</v>
      </c>
      <c r="W48" s="20" t="s">
        <v>14</v>
      </c>
      <c r="X48" s="20" t="s">
        <v>883</v>
      </c>
      <c r="Y48" s="23" t="str">
        <f t="shared" si="0"/>
        <v>Domestique</v>
      </c>
      <c r="Z48" s="24">
        <v>0.6</v>
      </c>
      <c r="AA48" s="24" t="s">
        <v>1268</v>
      </c>
      <c r="AB48" s="24" t="s">
        <v>1269</v>
      </c>
      <c r="AC48" s="24" t="s">
        <v>1270</v>
      </c>
      <c r="AD48" s="20">
        <f t="shared" si="1"/>
        <v>66</v>
      </c>
      <c r="AE4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49" spans="1:31" s="20" customFormat="1" x14ac:dyDescent="0.35">
      <c r="A49" s="20" t="s">
        <v>6</v>
      </c>
      <c r="B49" s="20" t="s">
        <v>10</v>
      </c>
      <c r="C49" s="20" t="s">
        <v>16</v>
      </c>
      <c r="D49" s="20" t="s">
        <v>19</v>
      </c>
      <c r="E49" s="20" t="s">
        <v>839</v>
      </c>
      <c r="F49" s="20" t="s">
        <v>18</v>
      </c>
      <c r="G49" s="20" t="s">
        <v>11</v>
      </c>
      <c r="H49" s="21">
        <v>7832</v>
      </c>
      <c r="I49" s="20" t="s">
        <v>24</v>
      </c>
      <c r="J49" s="20" t="s">
        <v>37</v>
      </c>
      <c r="K49" s="20" t="s">
        <v>20</v>
      </c>
      <c r="L49" s="20" t="s">
        <v>22</v>
      </c>
      <c r="M49" s="20" t="s">
        <v>23</v>
      </c>
      <c r="N49" s="20" t="s">
        <v>11</v>
      </c>
      <c r="O49" s="20" t="s">
        <v>1178</v>
      </c>
      <c r="P49" s="20">
        <v>143059</v>
      </c>
      <c r="Q49" s="20">
        <v>66178022100031</v>
      </c>
      <c r="R49" s="21"/>
      <c r="S49" s="22">
        <v>44428.977777777778</v>
      </c>
      <c r="T49" s="20" t="s">
        <v>1179</v>
      </c>
      <c r="U49" s="20" t="s">
        <v>946</v>
      </c>
      <c r="V49" s="20" t="s">
        <v>1180</v>
      </c>
      <c r="W49" s="20" t="s">
        <v>14</v>
      </c>
      <c r="X49" s="20" t="s">
        <v>883</v>
      </c>
      <c r="Y49" s="23" t="str">
        <f t="shared" si="0"/>
        <v>Domestique</v>
      </c>
      <c r="Z49" s="24">
        <v>0.6</v>
      </c>
      <c r="AA49" s="24" t="s">
        <v>1268</v>
      </c>
      <c r="AB49" s="24" t="s">
        <v>1269</v>
      </c>
      <c r="AC49" s="24" t="s">
        <v>1270</v>
      </c>
      <c r="AD49" s="20">
        <f t="shared" si="1"/>
        <v>66</v>
      </c>
      <c r="AE4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0" spans="1:31" s="20" customFormat="1" x14ac:dyDescent="0.35">
      <c r="A50" s="20" t="s">
        <v>6</v>
      </c>
      <c r="B50" s="20" t="s">
        <v>10</v>
      </c>
      <c r="C50" s="20" t="s">
        <v>16</v>
      </c>
      <c r="D50" s="20" t="s">
        <v>19</v>
      </c>
      <c r="E50" s="20" t="s">
        <v>839</v>
      </c>
      <c r="F50" s="20" t="s">
        <v>18</v>
      </c>
      <c r="G50" s="20" t="s">
        <v>11</v>
      </c>
      <c r="H50" s="21">
        <v>7832</v>
      </c>
      <c r="I50" s="20" t="s">
        <v>24</v>
      </c>
      <c r="J50" s="20" t="s">
        <v>37</v>
      </c>
      <c r="K50" s="20" t="s">
        <v>20</v>
      </c>
      <c r="L50" s="20" t="s">
        <v>22</v>
      </c>
      <c r="M50" s="20" t="s">
        <v>23</v>
      </c>
      <c r="N50" s="20" t="s">
        <v>11</v>
      </c>
      <c r="O50" s="20" t="s">
        <v>1184</v>
      </c>
      <c r="P50" s="20">
        <v>143057</v>
      </c>
      <c r="Q50" s="20">
        <v>81022960900021</v>
      </c>
      <c r="R50" s="21"/>
      <c r="S50" s="22">
        <v>44428.972222222219</v>
      </c>
      <c r="T50" s="20" t="s">
        <v>1185</v>
      </c>
      <c r="U50" s="20" t="s">
        <v>12</v>
      </c>
      <c r="V50" s="20" t="s">
        <v>1186</v>
      </c>
      <c r="W50" s="20" t="s">
        <v>14</v>
      </c>
      <c r="X50" s="20" t="s">
        <v>883</v>
      </c>
      <c r="Y50" s="23" t="str">
        <f t="shared" si="0"/>
        <v>Domestique</v>
      </c>
      <c r="Z50" s="24">
        <v>0.6</v>
      </c>
      <c r="AA50" s="24" t="s">
        <v>1268</v>
      </c>
      <c r="AB50" s="24" t="s">
        <v>1269</v>
      </c>
      <c r="AC50" s="24" t="s">
        <v>1270</v>
      </c>
      <c r="AD50" s="20">
        <f t="shared" si="1"/>
        <v>66</v>
      </c>
      <c r="AE5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1" spans="1:31" s="20" customFormat="1" x14ac:dyDescent="0.35">
      <c r="A51" s="20" t="s">
        <v>6</v>
      </c>
      <c r="B51" s="20" t="s">
        <v>10</v>
      </c>
      <c r="C51" s="20" t="s">
        <v>16</v>
      </c>
      <c r="D51" s="20" t="s">
        <v>19</v>
      </c>
      <c r="E51" s="20" t="s">
        <v>839</v>
      </c>
      <c r="F51" s="20" t="s">
        <v>18</v>
      </c>
      <c r="G51" s="20" t="s">
        <v>11</v>
      </c>
      <c r="H51" s="21">
        <v>7832</v>
      </c>
      <c r="I51" s="20" t="s">
        <v>24</v>
      </c>
      <c r="J51" s="20" t="s">
        <v>37</v>
      </c>
      <c r="K51" s="20" t="s">
        <v>20</v>
      </c>
      <c r="L51" s="20" t="s">
        <v>22</v>
      </c>
      <c r="M51" s="20" t="s">
        <v>23</v>
      </c>
      <c r="N51" s="20" t="s">
        <v>11</v>
      </c>
      <c r="O51" s="20" t="s">
        <v>1187</v>
      </c>
      <c r="P51" s="20">
        <v>143056</v>
      </c>
      <c r="Q51" s="20">
        <v>45063432400054</v>
      </c>
      <c r="R51" s="21"/>
      <c r="S51" s="22">
        <v>44428.970138888886</v>
      </c>
      <c r="T51" s="20" t="s">
        <v>1188</v>
      </c>
      <c r="U51" s="20" t="s">
        <v>12</v>
      </c>
      <c r="V51" s="20" t="s">
        <v>1189</v>
      </c>
      <c r="W51" s="20" t="s">
        <v>14</v>
      </c>
      <c r="X51" s="20" t="s">
        <v>883</v>
      </c>
      <c r="Y51" s="23" t="str">
        <f t="shared" si="0"/>
        <v>Domestique</v>
      </c>
      <c r="Z51" s="24">
        <v>0.6</v>
      </c>
      <c r="AA51" s="24" t="s">
        <v>1268</v>
      </c>
      <c r="AB51" s="24" t="s">
        <v>1269</v>
      </c>
      <c r="AC51" s="24" t="s">
        <v>1270</v>
      </c>
      <c r="AD51" s="20">
        <f t="shared" si="1"/>
        <v>66</v>
      </c>
      <c r="AE5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2" spans="1:31" s="20" customFormat="1" x14ac:dyDescent="0.35">
      <c r="A52" s="20" t="s">
        <v>6</v>
      </c>
      <c r="B52" s="20" t="s">
        <v>10</v>
      </c>
      <c r="C52" s="20" t="s">
        <v>16</v>
      </c>
      <c r="D52" s="20" t="s">
        <v>19</v>
      </c>
      <c r="E52" s="20" t="s">
        <v>839</v>
      </c>
      <c r="F52" s="20" t="s">
        <v>18</v>
      </c>
      <c r="G52" s="20" t="s">
        <v>11</v>
      </c>
      <c r="H52" s="21">
        <v>7832</v>
      </c>
      <c r="I52" s="20" t="s">
        <v>24</v>
      </c>
      <c r="J52" s="20" t="s">
        <v>37</v>
      </c>
      <c r="K52" s="20" t="s">
        <v>20</v>
      </c>
      <c r="L52" s="20" t="s">
        <v>22</v>
      </c>
      <c r="M52" s="20" t="s">
        <v>23</v>
      </c>
      <c r="N52" s="20" t="s">
        <v>11</v>
      </c>
      <c r="O52" s="20" t="s">
        <v>1190</v>
      </c>
      <c r="P52" s="20">
        <v>143055</v>
      </c>
      <c r="Q52" s="20">
        <v>44814505200156</v>
      </c>
      <c r="R52" s="21"/>
      <c r="S52" s="22">
        <v>44428.968055555553</v>
      </c>
      <c r="T52" s="20" t="s">
        <v>1191</v>
      </c>
      <c r="V52" s="20" t="s">
        <v>1192</v>
      </c>
      <c r="W52" s="20" t="s">
        <v>14</v>
      </c>
      <c r="X52" s="20" t="s">
        <v>883</v>
      </c>
      <c r="Y52" s="23" t="str">
        <f t="shared" si="0"/>
        <v>Domestique</v>
      </c>
      <c r="Z52" s="24">
        <v>0.6</v>
      </c>
      <c r="AA52" s="24" t="s">
        <v>1268</v>
      </c>
      <c r="AB52" s="24" t="s">
        <v>1269</v>
      </c>
      <c r="AC52" s="24" t="s">
        <v>1270</v>
      </c>
      <c r="AD52" s="20">
        <f t="shared" si="1"/>
        <v>66</v>
      </c>
      <c r="AE5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3" spans="1:31" s="20" customFormat="1" x14ac:dyDescent="0.35">
      <c r="A53" s="20" t="s">
        <v>6</v>
      </c>
      <c r="B53" s="20" t="s">
        <v>10</v>
      </c>
      <c r="C53" s="20" t="s">
        <v>16</v>
      </c>
      <c r="D53" s="20" t="s">
        <v>19</v>
      </c>
      <c r="E53" s="20" t="s">
        <v>839</v>
      </c>
      <c r="F53" s="20" t="s">
        <v>18</v>
      </c>
      <c r="G53" s="20" t="s">
        <v>11</v>
      </c>
      <c r="H53" s="21">
        <v>7832</v>
      </c>
      <c r="I53" s="20" t="s">
        <v>24</v>
      </c>
      <c r="J53" s="20" t="s">
        <v>37</v>
      </c>
      <c r="K53" s="20" t="s">
        <v>20</v>
      </c>
      <c r="L53" s="20" t="s">
        <v>22</v>
      </c>
      <c r="M53" s="20" t="s">
        <v>23</v>
      </c>
      <c r="N53" s="20" t="s">
        <v>11</v>
      </c>
      <c r="O53" s="20" t="s">
        <v>1193</v>
      </c>
      <c r="P53" s="20">
        <v>143054</v>
      </c>
      <c r="Q53" s="20">
        <v>48126380400041</v>
      </c>
      <c r="R53" s="21"/>
      <c r="S53" s="22">
        <v>44428.964583333334</v>
      </c>
      <c r="T53" s="20" t="s">
        <v>1194</v>
      </c>
      <c r="U53" s="20" t="s">
        <v>12</v>
      </c>
      <c r="V53" s="20" t="s">
        <v>1195</v>
      </c>
      <c r="W53" s="20" t="s">
        <v>14</v>
      </c>
      <c r="X53" s="20" t="s">
        <v>883</v>
      </c>
      <c r="Y53" s="23" t="str">
        <f t="shared" si="0"/>
        <v>Domestique</v>
      </c>
      <c r="Z53" s="24">
        <v>0.6</v>
      </c>
      <c r="AA53" s="24" t="s">
        <v>1268</v>
      </c>
      <c r="AB53" s="24" t="s">
        <v>1269</v>
      </c>
      <c r="AC53" s="24" t="s">
        <v>1270</v>
      </c>
      <c r="AD53" s="20">
        <f t="shared" si="1"/>
        <v>66</v>
      </c>
      <c r="AE5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4" spans="1:31" s="20" customFormat="1" x14ac:dyDescent="0.35">
      <c r="A54" s="20" t="s">
        <v>6</v>
      </c>
      <c r="B54" s="20" t="s">
        <v>10</v>
      </c>
      <c r="C54" s="20" t="s">
        <v>16</v>
      </c>
      <c r="D54" s="20" t="s">
        <v>19</v>
      </c>
      <c r="E54" s="20" t="s">
        <v>839</v>
      </c>
      <c r="F54" s="20" t="s">
        <v>18</v>
      </c>
      <c r="G54" s="20" t="s">
        <v>11</v>
      </c>
      <c r="H54" s="21">
        <v>7832</v>
      </c>
      <c r="I54" s="20" t="s">
        <v>24</v>
      </c>
      <c r="J54" s="20" t="s">
        <v>37</v>
      </c>
      <c r="K54" s="20" t="s">
        <v>20</v>
      </c>
      <c r="L54" s="20" t="s">
        <v>22</v>
      </c>
      <c r="M54" s="20" t="s">
        <v>23</v>
      </c>
      <c r="N54" s="20" t="s">
        <v>11</v>
      </c>
      <c r="O54" s="20" t="s">
        <v>1196</v>
      </c>
      <c r="P54" s="20">
        <v>143053</v>
      </c>
      <c r="Q54" s="20">
        <v>80742312400021</v>
      </c>
      <c r="R54" s="21"/>
      <c r="S54" s="22">
        <v>44428.961805555555</v>
      </c>
      <c r="T54" s="20" t="s">
        <v>1197</v>
      </c>
      <c r="U54" s="20" t="s">
        <v>12</v>
      </c>
      <c r="V54" s="20" t="s">
        <v>1198</v>
      </c>
      <c r="W54" s="20" t="s">
        <v>14</v>
      </c>
      <c r="X54" s="20" t="s">
        <v>883</v>
      </c>
      <c r="Y54" s="23" t="str">
        <f t="shared" si="0"/>
        <v>Domestique</v>
      </c>
      <c r="Z54" s="24">
        <v>0.6</v>
      </c>
      <c r="AA54" s="24" t="s">
        <v>1268</v>
      </c>
      <c r="AB54" s="24" t="s">
        <v>1269</v>
      </c>
      <c r="AC54" s="24" t="s">
        <v>1270</v>
      </c>
      <c r="AD54" s="20">
        <f t="shared" si="1"/>
        <v>66</v>
      </c>
      <c r="AE5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5" spans="1:31" s="20" customFormat="1" x14ac:dyDescent="0.35">
      <c r="A55" s="20" t="s">
        <v>6</v>
      </c>
      <c r="B55" s="20" t="s">
        <v>10</v>
      </c>
      <c r="C55" s="20" t="s">
        <v>16</v>
      </c>
      <c r="D55" s="20" t="s">
        <v>19</v>
      </c>
      <c r="E55" s="20" t="s">
        <v>839</v>
      </c>
      <c r="F55" s="20" t="s">
        <v>18</v>
      </c>
      <c r="G55" s="20" t="s">
        <v>11</v>
      </c>
      <c r="H55" s="21">
        <v>7832</v>
      </c>
      <c r="I55" s="20" t="s">
        <v>24</v>
      </c>
      <c r="J55" s="20" t="s">
        <v>37</v>
      </c>
      <c r="K55" s="20" t="s">
        <v>20</v>
      </c>
      <c r="L55" s="20" t="s">
        <v>22</v>
      </c>
      <c r="M55" s="20" t="s">
        <v>23</v>
      </c>
      <c r="N55" s="20" t="s">
        <v>11</v>
      </c>
      <c r="O55" s="20" t="s">
        <v>1199</v>
      </c>
      <c r="P55" s="20">
        <v>143052</v>
      </c>
      <c r="Q55" s="20">
        <v>48967472100043</v>
      </c>
      <c r="R55" s="21"/>
      <c r="S55" s="22">
        <v>44428.959722222222</v>
      </c>
      <c r="T55" s="20" t="s">
        <v>1200</v>
      </c>
      <c r="U55" s="20" t="s">
        <v>12</v>
      </c>
      <c r="V55" s="20" t="s">
        <v>1201</v>
      </c>
      <c r="W55" s="20" t="s">
        <v>14</v>
      </c>
      <c r="X55" s="20" t="s">
        <v>883</v>
      </c>
      <c r="Y55" s="23" t="str">
        <f t="shared" si="0"/>
        <v>Domestique</v>
      </c>
      <c r="Z55" s="24">
        <v>0.6</v>
      </c>
      <c r="AA55" s="24" t="s">
        <v>1268</v>
      </c>
      <c r="AB55" s="24" t="s">
        <v>1269</v>
      </c>
      <c r="AC55" s="24" t="s">
        <v>1270</v>
      </c>
      <c r="AD55" s="20">
        <f t="shared" si="1"/>
        <v>66</v>
      </c>
      <c r="AE55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6" spans="1:31" s="20" customFormat="1" x14ac:dyDescent="0.35">
      <c r="A56" s="20" t="s">
        <v>6</v>
      </c>
      <c r="B56" s="20" t="s">
        <v>10</v>
      </c>
      <c r="C56" s="20" t="s">
        <v>16</v>
      </c>
      <c r="D56" s="20" t="s">
        <v>19</v>
      </c>
      <c r="E56" s="20" t="s">
        <v>839</v>
      </c>
      <c r="F56" s="20" t="s">
        <v>18</v>
      </c>
      <c r="G56" s="20" t="s">
        <v>11</v>
      </c>
      <c r="H56" s="21">
        <v>7832</v>
      </c>
      <c r="I56" s="20" t="s">
        <v>24</v>
      </c>
      <c r="J56" s="20" t="s">
        <v>37</v>
      </c>
      <c r="K56" s="20" t="s">
        <v>20</v>
      </c>
      <c r="L56" s="20" t="s">
        <v>22</v>
      </c>
      <c r="M56" s="20" t="s">
        <v>23</v>
      </c>
      <c r="N56" s="20" t="s">
        <v>11</v>
      </c>
      <c r="O56" s="20" t="s">
        <v>1202</v>
      </c>
      <c r="P56" s="20">
        <v>143051</v>
      </c>
      <c r="Q56" s="20">
        <v>52216674300040</v>
      </c>
      <c r="R56" s="21"/>
      <c r="S56" s="22">
        <v>44428.956944444442</v>
      </c>
      <c r="T56" s="20" t="s">
        <v>1203</v>
      </c>
      <c r="U56" s="20" t="s">
        <v>79</v>
      </c>
      <c r="V56" s="20" t="s">
        <v>1204</v>
      </c>
      <c r="W56" s="20" t="s">
        <v>14</v>
      </c>
      <c r="X56" s="20" t="s">
        <v>883</v>
      </c>
      <c r="Y56" s="23" t="str">
        <f t="shared" si="0"/>
        <v>Domestique</v>
      </c>
      <c r="Z56" s="24">
        <v>0.6</v>
      </c>
      <c r="AA56" s="24" t="s">
        <v>1268</v>
      </c>
      <c r="AB56" s="24" t="s">
        <v>1269</v>
      </c>
      <c r="AC56" s="24" t="s">
        <v>1270</v>
      </c>
      <c r="AD56" s="20">
        <f t="shared" si="1"/>
        <v>66</v>
      </c>
      <c r="AE56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7" spans="1:31" s="20" customFormat="1" x14ac:dyDescent="0.35">
      <c r="A57" s="20" t="s">
        <v>6</v>
      </c>
      <c r="B57" s="20" t="s">
        <v>10</v>
      </c>
      <c r="C57" s="20" t="s">
        <v>16</v>
      </c>
      <c r="D57" s="20" t="s">
        <v>19</v>
      </c>
      <c r="E57" s="20" t="s">
        <v>839</v>
      </c>
      <c r="F57" s="20" t="s">
        <v>18</v>
      </c>
      <c r="G57" s="20" t="s">
        <v>11</v>
      </c>
      <c r="H57" s="21">
        <v>7832</v>
      </c>
      <c r="I57" s="20" t="s">
        <v>24</v>
      </c>
      <c r="J57" s="20" t="s">
        <v>37</v>
      </c>
      <c r="K57" s="20" t="s">
        <v>20</v>
      </c>
      <c r="L57" s="20" t="s">
        <v>22</v>
      </c>
      <c r="M57" s="20" t="s">
        <v>23</v>
      </c>
      <c r="N57" s="20" t="s">
        <v>11</v>
      </c>
      <c r="O57" s="20" t="s">
        <v>1205</v>
      </c>
      <c r="P57" s="20">
        <v>143050</v>
      </c>
      <c r="Q57" s="20">
        <v>48308131100035</v>
      </c>
      <c r="R57" s="21"/>
      <c r="S57" s="22">
        <v>44428.955555555556</v>
      </c>
      <c r="T57" s="20" t="s">
        <v>1206</v>
      </c>
      <c r="U57" s="20" t="s">
        <v>12</v>
      </c>
      <c r="V57" s="20" t="s">
        <v>1207</v>
      </c>
      <c r="W57" s="20" t="s">
        <v>14</v>
      </c>
      <c r="X57" s="20" t="s">
        <v>883</v>
      </c>
      <c r="Y57" s="23" t="str">
        <f t="shared" si="0"/>
        <v>Domestique</v>
      </c>
      <c r="Z57" s="24">
        <v>0.6</v>
      </c>
      <c r="AA57" s="24" t="s">
        <v>1268</v>
      </c>
      <c r="AB57" s="24" t="s">
        <v>1269</v>
      </c>
      <c r="AC57" s="24" t="s">
        <v>1270</v>
      </c>
      <c r="AD57" s="20">
        <f t="shared" si="1"/>
        <v>66</v>
      </c>
      <c r="AE57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8" spans="1:31" s="20" customFormat="1" x14ac:dyDescent="0.35">
      <c r="A58" s="20" t="s">
        <v>6</v>
      </c>
      <c r="B58" s="20" t="s">
        <v>10</v>
      </c>
      <c r="C58" s="20" t="s">
        <v>16</v>
      </c>
      <c r="D58" s="20" t="s">
        <v>19</v>
      </c>
      <c r="E58" s="20" t="s">
        <v>839</v>
      </c>
      <c r="F58" s="20" t="s">
        <v>18</v>
      </c>
      <c r="G58" s="20" t="s">
        <v>11</v>
      </c>
      <c r="H58" s="21">
        <v>7832</v>
      </c>
      <c r="I58" s="20" t="s">
        <v>24</v>
      </c>
      <c r="J58" s="20" t="s">
        <v>37</v>
      </c>
      <c r="K58" s="20" t="s">
        <v>20</v>
      </c>
      <c r="L58" s="20" t="s">
        <v>22</v>
      </c>
      <c r="M58" s="20" t="s">
        <v>23</v>
      </c>
      <c r="N58" s="20" t="s">
        <v>11</v>
      </c>
      <c r="O58" s="20" t="s">
        <v>1208</v>
      </c>
      <c r="P58" s="20">
        <v>143049</v>
      </c>
      <c r="Q58" s="20">
        <v>53410128200042</v>
      </c>
      <c r="R58" s="21"/>
      <c r="S58" s="22">
        <v>44428.953472222223</v>
      </c>
      <c r="T58" s="20" t="s">
        <v>1209</v>
      </c>
      <c r="U58" s="20" t="s">
        <v>12</v>
      </c>
      <c r="V58" s="20" t="s">
        <v>1210</v>
      </c>
      <c r="W58" s="20" t="s">
        <v>14</v>
      </c>
      <c r="X58" s="20" t="s">
        <v>883</v>
      </c>
      <c r="Y58" s="23" t="str">
        <f t="shared" si="0"/>
        <v>Domestique</v>
      </c>
      <c r="Z58" s="24">
        <v>0.6</v>
      </c>
      <c r="AA58" s="24" t="s">
        <v>1268</v>
      </c>
      <c r="AB58" s="24" t="s">
        <v>1269</v>
      </c>
      <c r="AC58" s="24" t="s">
        <v>1270</v>
      </c>
      <c r="AD58" s="20">
        <f t="shared" si="1"/>
        <v>66</v>
      </c>
      <c r="AE58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59" spans="1:31" s="20" customFormat="1" x14ac:dyDescent="0.35">
      <c r="A59" s="20" t="s">
        <v>6</v>
      </c>
      <c r="B59" s="20" t="s">
        <v>10</v>
      </c>
      <c r="C59" s="20" t="s">
        <v>16</v>
      </c>
      <c r="D59" s="20" t="s">
        <v>19</v>
      </c>
      <c r="E59" s="20" t="s">
        <v>839</v>
      </c>
      <c r="F59" s="20" t="s">
        <v>18</v>
      </c>
      <c r="G59" s="20" t="s">
        <v>11</v>
      </c>
      <c r="H59" s="21">
        <v>7832</v>
      </c>
      <c r="I59" s="20" t="s">
        <v>24</v>
      </c>
      <c r="J59" s="20" t="s">
        <v>37</v>
      </c>
      <c r="K59" s="20" t="s">
        <v>20</v>
      </c>
      <c r="L59" s="20" t="s">
        <v>22</v>
      </c>
      <c r="M59" s="20" t="s">
        <v>23</v>
      </c>
      <c r="N59" s="20" t="s">
        <v>11</v>
      </c>
      <c r="O59" s="20" t="s">
        <v>1211</v>
      </c>
      <c r="P59" s="20">
        <v>143048</v>
      </c>
      <c r="Q59" s="20">
        <v>53303147200012</v>
      </c>
      <c r="R59" s="21"/>
      <c r="S59" s="22">
        <v>44428.951388888891</v>
      </c>
      <c r="T59" s="20" t="s">
        <v>1212</v>
      </c>
      <c r="U59" s="20" t="s">
        <v>12</v>
      </c>
      <c r="V59" s="20" t="s">
        <v>1213</v>
      </c>
      <c r="W59" s="20" t="s">
        <v>14</v>
      </c>
      <c r="X59" s="20" t="s">
        <v>883</v>
      </c>
      <c r="Y59" s="23" t="str">
        <f t="shared" si="0"/>
        <v>Domestique</v>
      </c>
      <c r="Z59" s="24">
        <v>0.6</v>
      </c>
      <c r="AA59" s="24" t="s">
        <v>1268</v>
      </c>
      <c r="AB59" s="24" t="s">
        <v>1269</v>
      </c>
      <c r="AC59" s="24" t="s">
        <v>1270</v>
      </c>
      <c r="AD59" s="20">
        <f t="shared" si="1"/>
        <v>66</v>
      </c>
      <c r="AE59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0" spans="1:31" s="20" customFormat="1" x14ac:dyDescent="0.35">
      <c r="A60" s="20" t="s">
        <v>6</v>
      </c>
      <c r="B60" s="20" t="s">
        <v>10</v>
      </c>
      <c r="C60" s="20" t="s">
        <v>16</v>
      </c>
      <c r="D60" s="20" t="s">
        <v>19</v>
      </c>
      <c r="E60" s="20" t="s">
        <v>839</v>
      </c>
      <c r="F60" s="20" t="s">
        <v>18</v>
      </c>
      <c r="G60" s="20" t="s">
        <v>11</v>
      </c>
      <c r="H60" s="21">
        <v>7832</v>
      </c>
      <c r="I60" s="20" t="s">
        <v>24</v>
      </c>
      <c r="J60" s="20" t="s">
        <v>37</v>
      </c>
      <c r="K60" s="20" t="s">
        <v>20</v>
      </c>
      <c r="L60" s="20" t="s">
        <v>22</v>
      </c>
      <c r="M60" s="20" t="s">
        <v>23</v>
      </c>
      <c r="N60" s="20" t="s">
        <v>11</v>
      </c>
      <c r="O60" s="20" t="s">
        <v>1214</v>
      </c>
      <c r="P60" s="20">
        <v>143047</v>
      </c>
      <c r="Q60" s="20">
        <v>41457454100010</v>
      </c>
      <c r="R60" s="21"/>
      <c r="S60" s="22">
        <v>44428.948611111111</v>
      </c>
      <c r="T60" s="20" t="s">
        <v>1215</v>
      </c>
      <c r="U60" s="20" t="s">
        <v>12</v>
      </c>
      <c r="V60" s="20" t="s">
        <v>1216</v>
      </c>
      <c r="W60" s="20" t="s">
        <v>14</v>
      </c>
      <c r="X60" s="20" t="s">
        <v>883</v>
      </c>
      <c r="Y60" s="23" t="str">
        <f t="shared" si="0"/>
        <v>Domestique</v>
      </c>
      <c r="Z60" s="24">
        <v>0.6</v>
      </c>
      <c r="AA60" s="24" t="s">
        <v>1268</v>
      </c>
      <c r="AB60" s="24" t="s">
        <v>1269</v>
      </c>
      <c r="AC60" s="24" t="s">
        <v>1270</v>
      </c>
      <c r="AD60" s="20">
        <f t="shared" si="1"/>
        <v>66</v>
      </c>
      <c r="AE60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1" spans="1:31" s="20" customFormat="1" x14ac:dyDescent="0.35">
      <c r="A61" s="20" t="s">
        <v>6</v>
      </c>
      <c r="B61" s="20" t="s">
        <v>10</v>
      </c>
      <c r="C61" s="20" t="s">
        <v>16</v>
      </c>
      <c r="D61" s="20" t="s">
        <v>19</v>
      </c>
      <c r="E61" s="20" t="s">
        <v>839</v>
      </c>
      <c r="F61" s="20" t="s">
        <v>18</v>
      </c>
      <c r="G61" s="20" t="s">
        <v>11</v>
      </c>
      <c r="H61" s="21">
        <v>7832</v>
      </c>
      <c r="I61" s="20" t="s">
        <v>24</v>
      </c>
      <c r="J61" s="20" t="s">
        <v>37</v>
      </c>
      <c r="K61" s="20" t="s">
        <v>20</v>
      </c>
      <c r="L61" s="20" t="s">
        <v>22</v>
      </c>
      <c r="M61" s="20" t="s">
        <v>23</v>
      </c>
      <c r="N61" s="20" t="s">
        <v>11</v>
      </c>
      <c r="O61" s="20" t="s">
        <v>1217</v>
      </c>
      <c r="P61" s="20">
        <v>143046</v>
      </c>
      <c r="Q61" s="20">
        <v>42146853900018</v>
      </c>
      <c r="R61" s="21"/>
      <c r="S61" s="22">
        <v>44428.944444444445</v>
      </c>
      <c r="T61" s="20" t="s">
        <v>1218</v>
      </c>
      <c r="U61" s="20" t="s">
        <v>12</v>
      </c>
      <c r="V61" s="20" t="s">
        <v>1219</v>
      </c>
      <c r="W61" s="20" t="s">
        <v>14</v>
      </c>
      <c r="X61" s="20" t="s">
        <v>883</v>
      </c>
      <c r="Y61" s="23" t="str">
        <f t="shared" si="0"/>
        <v>Domestique</v>
      </c>
      <c r="Z61" s="24">
        <v>0.6</v>
      </c>
      <c r="AA61" s="24" t="s">
        <v>1268</v>
      </c>
      <c r="AB61" s="24" t="s">
        <v>1269</v>
      </c>
      <c r="AC61" s="24" t="s">
        <v>1270</v>
      </c>
      <c r="AD61" s="20">
        <f t="shared" si="1"/>
        <v>66</v>
      </c>
      <c r="AE61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2" spans="1:31" s="20" customFormat="1" x14ac:dyDescent="0.35">
      <c r="A62" s="20" t="s">
        <v>6</v>
      </c>
      <c r="B62" s="20" t="s">
        <v>10</v>
      </c>
      <c r="C62" s="20" t="s">
        <v>16</v>
      </c>
      <c r="D62" s="20" t="s">
        <v>19</v>
      </c>
      <c r="E62" s="20" t="s">
        <v>839</v>
      </c>
      <c r="F62" s="20" t="s">
        <v>18</v>
      </c>
      <c r="G62" s="20" t="s">
        <v>11</v>
      </c>
      <c r="H62" s="21">
        <v>7832</v>
      </c>
      <c r="I62" s="20" t="s">
        <v>24</v>
      </c>
      <c r="J62" s="20" t="s">
        <v>37</v>
      </c>
      <c r="K62" s="20" t="s">
        <v>20</v>
      </c>
      <c r="L62" s="20" t="s">
        <v>22</v>
      </c>
      <c r="M62" s="20" t="s">
        <v>23</v>
      </c>
      <c r="N62" s="20" t="s">
        <v>11</v>
      </c>
      <c r="O62" s="20" t="s">
        <v>1220</v>
      </c>
      <c r="P62" s="20">
        <v>143045</v>
      </c>
      <c r="Q62" s="20">
        <v>40753596200010</v>
      </c>
      <c r="R62" s="21"/>
      <c r="S62" s="22">
        <v>44428.941666666666</v>
      </c>
      <c r="T62" s="20" t="s">
        <v>1221</v>
      </c>
      <c r="U62" s="20" t="s">
        <v>79</v>
      </c>
      <c r="V62" s="20" t="s">
        <v>1222</v>
      </c>
      <c r="W62" s="20" t="s">
        <v>14</v>
      </c>
      <c r="X62" s="20" t="s">
        <v>883</v>
      </c>
      <c r="Y62" s="23" t="str">
        <f t="shared" si="0"/>
        <v>Domestique</v>
      </c>
      <c r="Z62" s="24">
        <v>0.6</v>
      </c>
      <c r="AA62" s="24" t="s">
        <v>1268</v>
      </c>
      <c r="AB62" s="24" t="s">
        <v>1269</v>
      </c>
      <c r="AC62" s="24" t="s">
        <v>1270</v>
      </c>
      <c r="AD62" s="20">
        <f t="shared" si="1"/>
        <v>66</v>
      </c>
      <c r="AE62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3" spans="1:31" s="20" customFormat="1" x14ac:dyDescent="0.35">
      <c r="A63" s="20" t="s">
        <v>6</v>
      </c>
      <c r="B63" s="20" t="s">
        <v>10</v>
      </c>
      <c r="C63" s="20" t="s">
        <v>16</v>
      </c>
      <c r="D63" s="20" t="s">
        <v>19</v>
      </c>
      <c r="E63" s="20" t="s">
        <v>839</v>
      </c>
      <c r="F63" s="20" t="s">
        <v>18</v>
      </c>
      <c r="G63" s="20" t="s">
        <v>11</v>
      </c>
      <c r="H63" s="21">
        <v>7832</v>
      </c>
      <c r="I63" s="20" t="s">
        <v>24</v>
      </c>
      <c r="J63" s="20" t="s">
        <v>37</v>
      </c>
      <c r="K63" s="20" t="s">
        <v>20</v>
      </c>
      <c r="L63" s="20" t="s">
        <v>22</v>
      </c>
      <c r="M63" s="20" t="s">
        <v>23</v>
      </c>
      <c r="N63" s="20" t="s">
        <v>11</v>
      </c>
      <c r="O63" s="20" t="s">
        <v>1223</v>
      </c>
      <c r="P63" s="20">
        <v>143044</v>
      </c>
      <c r="Q63" s="20">
        <v>34964188600040</v>
      </c>
      <c r="R63" s="21"/>
      <c r="S63" s="22">
        <v>44428.933333333334</v>
      </c>
      <c r="T63" s="20" t="s">
        <v>1224</v>
      </c>
      <c r="U63" s="20" t="s">
        <v>12</v>
      </c>
      <c r="V63" s="20" t="s">
        <v>1225</v>
      </c>
      <c r="W63" s="20" t="s">
        <v>14</v>
      </c>
      <c r="X63" s="20" t="s">
        <v>883</v>
      </c>
      <c r="Y63" s="23" t="str">
        <f t="shared" si="0"/>
        <v>Domestique</v>
      </c>
      <c r="Z63" s="24">
        <v>0.6</v>
      </c>
      <c r="AA63" s="24" t="s">
        <v>1268</v>
      </c>
      <c r="AB63" s="24" t="s">
        <v>1269</v>
      </c>
      <c r="AC63" s="24" t="s">
        <v>1270</v>
      </c>
      <c r="AD63" s="20">
        <f t="shared" si="1"/>
        <v>66</v>
      </c>
      <c r="AE63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4" spans="1:31" s="20" customFormat="1" x14ac:dyDescent="0.35">
      <c r="A64" s="20" t="s">
        <v>6</v>
      </c>
      <c r="B64" s="20" t="s">
        <v>10</v>
      </c>
      <c r="C64" s="20" t="s">
        <v>16</v>
      </c>
      <c r="D64" s="20" t="s">
        <v>19</v>
      </c>
      <c r="E64" s="20" t="s">
        <v>839</v>
      </c>
      <c r="F64" s="20" t="s">
        <v>18</v>
      </c>
      <c r="G64" s="20" t="s">
        <v>11</v>
      </c>
      <c r="H64" s="21">
        <v>7832</v>
      </c>
      <c r="I64" s="20" t="s">
        <v>24</v>
      </c>
      <c r="J64" s="20" t="s">
        <v>37</v>
      </c>
      <c r="K64" s="20" t="s">
        <v>20</v>
      </c>
      <c r="L64" s="20" t="s">
        <v>22</v>
      </c>
      <c r="M64" s="20" t="s">
        <v>23</v>
      </c>
      <c r="N64" s="20" t="s">
        <v>11</v>
      </c>
      <c r="O64" s="20" t="s">
        <v>1226</v>
      </c>
      <c r="P64" s="20">
        <v>143043</v>
      </c>
      <c r="Q64" s="20">
        <v>32066371900013</v>
      </c>
      <c r="R64" s="21"/>
      <c r="S64" s="22">
        <v>44428.927083333336</v>
      </c>
      <c r="T64" s="20" t="s">
        <v>1227</v>
      </c>
      <c r="U64" s="20" t="s">
        <v>12</v>
      </c>
      <c r="V64" s="20" t="s">
        <v>1228</v>
      </c>
      <c r="W64" s="20" t="s">
        <v>14</v>
      </c>
      <c r="X64" s="20" t="s">
        <v>883</v>
      </c>
      <c r="Y64" s="23" t="str">
        <f t="shared" si="0"/>
        <v>Domestique</v>
      </c>
      <c r="Z64" s="24">
        <v>0.6</v>
      </c>
      <c r="AA64" s="24" t="s">
        <v>1268</v>
      </c>
      <c r="AB64" s="24" t="s">
        <v>1269</v>
      </c>
      <c r="AC64" s="24" t="s">
        <v>1270</v>
      </c>
      <c r="AD64" s="20">
        <f t="shared" si="1"/>
        <v>66</v>
      </c>
      <c r="AE64" s="20" t="str">
        <f t="shared" si="2"/>
        <v>En face-Ã -faceSociÃ©tÃ© ou assimilÃ©eBÃ©nÃ©ficiaire non PPE&gt; 12 moisComplet Ã  jourFrance [FR]7832Aucune occurence (12 mois glissants)VADCB/Visa MastercardUniquee-paiement avec 3D SecureFrance [FR]</v>
      </c>
    </row>
    <row r="65" spans="1:31" s="20" customFormat="1" x14ac:dyDescent="0.35">
      <c r="A65" s="20" t="s">
        <v>6</v>
      </c>
      <c r="B65" s="20" t="s">
        <v>10</v>
      </c>
      <c r="C65" s="20" t="s">
        <v>16</v>
      </c>
      <c r="D65" s="20" t="s">
        <v>19</v>
      </c>
      <c r="E65" s="20" t="s">
        <v>839</v>
      </c>
      <c r="F65" s="20" t="s">
        <v>18</v>
      </c>
      <c r="G65" s="20" t="s">
        <v>11</v>
      </c>
      <c r="H65" s="21">
        <v>7832</v>
      </c>
      <c r="I65" s="20" t="s">
        <v>24</v>
      </c>
      <c r="J65" s="20" t="s">
        <v>37</v>
      </c>
      <c r="K65" s="20" t="s">
        <v>20</v>
      </c>
      <c r="L65" s="20" t="s">
        <v>22</v>
      </c>
      <c r="M65" s="20" t="s">
        <v>23</v>
      </c>
      <c r="N65" s="20" t="s">
        <v>11</v>
      </c>
      <c r="O65" s="20" t="s">
        <v>1229</v>
      </c>
      <c r="P65" s="20">
        <v>143042</v>
      </c>
      <c r="Q65" s="20">
        <v>88472228100018</v>
      </c>
      <c r="R65" s="21"/>
      <c r="S65" s="22">
        <v>44428.904861111114</v>
      </c>
      <c r="T65" s="20" t="s">
        <v>1230</v>
      </c>
      <c r="V65" s="20" t="s">
        <v>1231</v>
      </c>
      <c r="W65" s="20" t="s">
        <v>14</v>
      </c>
      <c r="X65" s="20" t="s">
        <v>883</v>
      </c>
      <c r="Y65" s="23" t="str">
        <f t="shared" ref="Y65:Y67" si="3">+IF(G65=N65,"Domestique","Autre")</f>
        <v>Domestique</v>
      </c>
      <c r="Z65" s="24">
        <v>0.6</v>
      </c>
      <c r="AA65" s="24" t="s">
        <v>1268</v>
      </c>
      <c r="AB65" s="24" t="s">
        <v>1269</v>
      </c>
      <c r="AC65" s="24" t="s">
        <v>1270</v>
      </c>
      <c r="AD65" s="20">
        <f t="shared" ref="AD65:AD67" si="4">COUNTIFS($AE$2:$AE$2435,AE65)</f>
        <v>66</v>
      </c>
      <c r="AE65" s="20" t="str">
        <f t="shared" ref="AE65:AE67" si="5">+B65&amp;C65&amp;D65&amp;E65&amp;F65&amp;G65&amp;H65&amp;I65&amp;J65&amp;K65&amp;L65&amp;M65&amp;N65</f>
        <v>En face-Ã -faceSociÃ©tÃ© ou assimilÃ©eBÃ©nÃ©ficiaire non PPE&gt; 12 moisComplet Ã  jourFrance [FR]7832Aucune occurence (12 mois glissants)VADCB/Visa MastercardUniquee-paiement avec 3D SecureFrance [FR]</v>
      </c>
    </row>
    <row r="66" spans="1:31" s="20" customFormat="1" x14ac:dyDescent="0.35">
      <c r="A66" s="20" t="s">
        <v>6</v>
      </c>
      <c r="B66" s="20" t="s">
        <v>10</v>
      </c>
      <c r="C66" s="20" t="s">
        <v>16</v>
      </c>
      <c r="D66" s="20" t="s">
        <v>19</v>
      </c>
      <c r="E66" s="20" t="s">
        <v>839</v>
      </c>
      <c r="F66" s="20" t="s">
        <v>18</v>
      </c>
      <c r="G66" s="20" t="s">
        <v>11</v>
      </c>
      <c r="H66" s="21">
        <v>7832</v>
      </c>
      <c r="I66" s="20" t="s">
        <v>24</v>
      </c>
      <c r="J66" s="20" t="s">
        <v>37</v>
      </c>
      <c r="K66" s="20" t="s">
        <v>20</v>
      </c>
      <c r="L66" s="20" t="s">
        <v>22</v>
      </c>
      <c r="M66" s="20" t="s">
        <v>23</v>
      </c>
      <c r="N66" s="20" t="s">
        <v>11</v>
      </c>
      <c r="O66" s="20" t="s">
        <v>1232</v>
      </c>
      <c r="P66" s="20">
        <v>143041</v>
      </c>
      <c r="Q66" s="20">
        <v>54288101600068</v>
      </c>
      <c r="R66" s="21"/>
      <c r="S66" s="22">
        <v>44428.901388888888</v>
      </c>
      <c r="T66" s="20" t="s">
        <v>1233</v>
      </c>
      <c r="U66" s="20" t="s">
        <v>12</v>
      </c>
      <c r="V66" s="20" t="s">
        <v>1234</v>
      </c>
      <c r="W66" s="20" t="s">
        <v>14</v>
      </c>
      <c r="X66" s="20" t="s">
        <v>883</v>
      </c>
      <c r="Y66" s="23" t="str">
        <f t="shared" si="3"/>
        <v>Domestique</v>
      </c>
      <c r="Z66" s="24">
        <v>0.6</v>
      </c>
      <c r="AA66" s="24" t="s">
        <v>1268</v>
      </c>
      <c r="AB66" s="24" t="s">
        <v>1269</v>
      </c>
      <c r="AC66" s="24" t="s">
        <v>1270</v>
      </c>
      <c r="AD66" s="20">
        <f t="shared" si="4"/>
        <v>66</v>
      </c>
      <c r="AE66" s="20" t="str">
        <f t="shared" si="5"/>
        <v>En face-Ã -faceSociÃ©tÃ© ou assimilÃ©eBÃ©nÃ©ficiaire non PPE&gt; 12 moisComplet Ã  jourFrance [FR]7832Aucune occurence (12 mois glissants)VADCB/Visa MastercardUniquee-paiement avec 3D SecureFrance [FR]</v>
      </c>
    </row>
    <row r="67" spans="1:31" s="20" customFormat="1" x14ac:dyDescent="0.35">
      <c r="A67" s="20" t="s">
        <v>6</v>
      </c>
      <c r="B67" s="20" t="s">
        <v>10</v>
      </c>
      <c r="C67" s="20" t="s">
        <v>16</v>
      </c>
      <c r="D67" s="20" t="s">
        <v>19</v>
      </c>
      <c r="E67" s="20" t="s">
        <v>839</v>
      </c>
      <c r="F67" s="20" t="s">
        <v>18</v>
      </c>
      <c r="G67" s="20" t="s">
        <v>11</v>
      </c>
      <c r="H67" s="21">
        <v>7832</v>
      </c>
      <c r="I67" s="20" t="s">
        <v>24</v>
      </c>
      <c r="J67" s="20" t="s">
        <v>37</v>
      </c>
      <c r="K67" s="20" t="s">
        <v>20</v>
      </c>
      <c r="L67" s="20" t="s">
        <v>22</v>
      </c>
      <c r="M67" s="20" t="s">
        <v>23</v>
      </c>
      <c r="N67" s="20" t="s">
        <v>11</v>
      </c>
      <c r="O67" s="20" t="s">
        <v>1235</v>
      </c>
      <c r="P67" s="20">
        <v>143040</v>
      </c>
      <c r="Q67" s="20">
        <v>80896343300012</v>
      </c>
      <c r="R67" s="21"/>
      <c r="S67" s="22">
        <v>44428.741666666669</v>
      </c>
      <c r="T67" s="20" t="s">
        <v>1236</v>
      </c>
      <c r="U67" s="20" t="s">
        <v>12</v>
      </c>
      <c r="V67" s="20" t="s">
        <v>1237</v>
      </c>
      <c r="W67" s="20" t="s">
        <v>14</v>
      </c>
      <c r="X67" s="20" t="s">
        <v>883</v>
      </c>
      <c r="Y67" s="23" t="str">
        <f t="shared" si="3"/>
        <v>Domestique</v>
      </c>
      <c r="Z67" s="24">
        <v>0.6</v>
      </c>
      <c r="AA67" s="24" t="s">
        <v>1268</v>
      </c>
      <c r="AB67" s="24" t="s">
        <v>1269</v>
      </c>
      <c r="AC67" s="24" t="s">
        <v>1270</v>
      </c>
      <c r="AD67" s="20">
        <f t="shared" si="4"/>
        <v>66</v>
      </c>
      <c r="AE67" s="20" t="str">
        <f t="shared" si="5"/>
        <v>En face-Ã -faceSociÃ©tÃ© ou assimilÃ©eBÃ©nÃ©ficiaire non PPE&gt; 12 moisComplet Ã  jourFrance [FR]7832Aucune occurence (12 mois glissants)VADCB/Visa MastercardUniquee-paiement avec 3D SecureFrance [FR]</v>
      </c>
    </row>
    <row r="68" spans="1:31" x14ac:dyDescent="0.35">
      <c r="H68">
        <f>COUNTA(H1:H67)</f>
        <v>67</v>
      </c>
    </row>
    <row r="102" spans="1:31" x14ac:dyDescent="0.35">
      <c r="A102" t="s">
        <v>6</v>
      </c>
      <c r="B102" t="s">
        <v>10</v>
      </c>
      <c r="C102" t="s">
        <v>16</v>
      </c>
      <c r="D102" t="s">
        <v>19</v>
      </c>
      <c r="E102" t="s">
        <v>839</v>
      </c>
      <c r="F102" t="s">
        <v>18</v>
      </c>
      <c r="G102" t="s">
        <v>11</v>
      </c>
      <c r="H102" s="4">
        <v>7399</v>
      </c>
      <c r="I102" t="s">
        <v>24</v>
      </c>
      <c r="J102" t="s">
        <v>37</v>
      </c>
      <c r="K102" t="s">
        <v>20</v>
      </c>
      <c r="L102" t="s">
        <v>22</v>
      </c>
      <c r="M102" t="s">
        <v>23</v>
      </c>
      <c r="N102" t="s">
        <v>11</v>
      </c>
      <c r="O102" t="s">
        <v>969</v>
      </c>
      <c r="P102">
        <v>284025</v>
      </c>
      <c r="Q102">
        <v>80885848400013</v>
      </c>
      <c r="R102" s="4" t="s">
        <v>8</v>
      </c>
      <c r="S102" s="1">
        <v>45184.600694444445</v>
      </c>
      <c r="T102" t="s">
        <v>970</v>
      </c>
      <c r="U102" t="s">
        <v>12</v>
      </c>
      <c r="V102" t="s">
        <v>971</v>
      </c>
      <c r="W102" t="s">
        <v>14</v>
      </c>
      <c r="X102" t="s">
        <v>15</v>
      </c>
      <c r="Y102" s="6" t="str">
        <f t="shared" ref="Y102:Y107" si="6">+IF(G102=N102,"Domestique","Autre")</f>
        <v>Domestique</v>
      </c>
      <c r="Z102" s="5">
        <v>0.6</v>
      </c>
      <c r="AA102" s="5" t="s">
        <v>1268</v>
      </c>
      <c r="AB102" s="5" t="s">
        <v>1269</v>
      </c>
      <c r="AC102" s="5" t="s">
        <v>1270</v>
      </c>
      <c r="AD102">
        <f t="shared" ref="AD102:AD107" si="7">COUNTIFS($AE$2:$AE$2435,AE102)</f>
        <v>6</v>
      </c>
      <c r="AE102" t="str">
        <f t="shared" ref="AE102:AE107" si="8">+B102&amp;C102&amp;D102&amp;E102&amp;F102&amp;G102&amp;H102&amp;I102&amp;J102&amp;K102&amp;L102&amp;M102&amp;N102</f>
        <v>En face-Ã -faceSociÃ©tÃ© ou assimilÃ©eBÃ©nÃ©ficiaire non PPE&gt; 12 moisComplet Ã  jourFrance [FR]7399Aucune occurence (12 mois glissants)VADCB/Visa MastercardUniquee-paiement avec 3D SecureFrance [FR]</v>
      </c>
    </row>
    <row r="103" spans="1:31" x14ac:dyDescent="0.35">
      <c r="A103" t="s">
        <v>6</v>
      </c>
      <c r="B103" t="s">
        <v>10</v>
      </c>
      <c r="C103" t="s">
        <v>16</v>
      </c>
      <c r="D103" t="s">
        <v>19</v>
      </c>
      <c r="E103" t="s">
        <v>839</v>
      </c>
      <c r="F103" t="s">
        <v>18</v>
      </c>
      <c r="G103" t="s">
        <v>11</v>
      </c>
      <c r="H103" s="4">
        <v>7399</v>
      </c>
      <c r="I103" t="s">
        <v>24</v>
      </c>
      <c r="J103" t="s">
        <v>37</v>
      </c>
      <c r="K103" t="s">
        <v>20</v>
      </c>
      <c r="L103" t="s">
        <v>22</v>
      </c>
      <c r="M103" t="s">
        <v>23</v>
      </c>
      <c r="N103" t="s">
        <v>11</v>
      </c>
      <c r="O103" t="s">
        <v>1064</v>
      </c>
      <c r="P103">
        <v>143099</v>
      </c>
      <c r="Q103">
        <v>51864813400022</v>
      </c>
      <c r="R103" s="4"/>
      <c r="S103" s="1">
        <v>44429.462500000001</v>
      </c>
      <c r="T103" t="s">
        <v>1065</v>
      </c>
      <c r="U103" t="s">
        <v>12</v>
      </c>
      <c r="V103" t="s">
        <v>1066</v>
      </c>
      <c r="W103" t="s">
        <v>14</v>
      </c>
      <c r="X103" t="s">
        <v>883</v>
      </c>
      <c r="Y103" s="6" t="str">
        <f t="shared" si="6"/>
        <v>Domestique</v>
      </c>
      <c r="Z103" s="5">
        <v>0.6</v>
      </c>
      <c r="AA103" s="5" t="s">
        <v>1268</v>
      </c>
      <c r="AB103" s="5" t="s">
        <v>1269</v>
      </c>
      <c r="AC103" s="5" t="s">
        <v>1270</v>
      </c>
      <c r="AD103">
        <f t="shared" si="7"/>
        <v>6</v>
      </c>
      <c r="AE103" t="str">
        <f t="shared" si="8"/>
        <v>En face-Ã -faceSociÃ©tÃ© ou assimilÃ©eBÃ©nÃ©ficiaire non PPE&gt; 12 moisComplet Ã  jourFrance [FR]7399Aucune occurence (12 mois glissants)VADCB/Visa MastercardUniquee-paiement avec 3D SecureFrance [FR]</v>
      </c>
    </row>
    <row r="104" spans="1:31" x14ac:dyDescent="0.35">
      <c r="A104" t="s">
        <v>6</v>
      </c>
      <c r="B104" t="s">
        <v>10</v>
      </c>
      <c r="C104" t="s">
        <v>16</v>
      </c>
      <c r="D104" t="s">
        <v>19</v>
      </c>
      <c r="E104" t="s">
        <v>839</v>
      </c>
      <c r="F104" t="s">
        <v>18</v>
      </c>
      <c r="G104" t="s">
        <v>11</v>
      </c>
      <c r="H104" s="4">
        <v>7399</v>
      </c>
      <c r="I104" t="s">
        <v>24</v>
      </c>
      <c r="J104" t="s">
        <v>37</v>
      </c>
      <c r="K104" t="s">
        <v>20</v>
      </c>
      <c r="L104" t="s">
        <v>22</v>
      </c>
      <c r="M104" t="s">
        <v>23</v>
      </c>
      <c r="N104" t="s">
        <v>11</v>
      </c>
      <c r="O104" t="s">
        <v>1067</v>
      </c>
      <c r="P104">
        <v>143098</v>
      </c>
      <c r="Q104">
        <v>9578229800053</v>
      </c>
      <c r="R104" s="4"/>
      <c r="S104" s="1">
        <v>44429.460416666669</v>
      </c>
      <c r="T104" t="s">
        <v>1068</v>
      </c>
      <c r="U104" t="s">
        <v>12</v>
      </c>
      <c r="V104" t="s">
        <v>1069</v>
      </c>
      <c r="W104" t="s">
        <v>14</v>
      </c>
      <c r="X104" t="s">
        <v>883</v>
      </c>
      <c r="Y104" s="6" t="str">
        <f t="shared" si="6"/>
        <v>Domestique</v>
      </c>
      <c r="Z104" s="5">
        <v>0.6</v>
      </c>
      <c r="AA104" s="5" t="s">
        <v>1268</v>
      </c>
      <c r="AB104" s="5" t="s">
        <v>1269</v>
      </c>
      <c r="AC104" s="5" t="s">
        <v>1270</v>
      </c>
      <c r="AD104">
        <f t="shared" si="7"/>
        <v>6</v>
      </c>
      <c r="AE104" t="str">
        <f t="shared" si="8"/>
        <v>En face-Ã -faceSociÃ©tÃ© ou assimilÃ©eBÃ©nÃ©ficiaire non PPE&gt; 12 moisComplet Ã  jourFrance [FR]7399Aucune occurence (12 mois glissants)VADCB/Visa MastercardUniquee-paiement avec 3D SecureFrance [FR]</v>
      </c>
    </row>
    <row r="105" spans="1:31" x14ac:dyDescent="0.35">
      <c r="A105" t="s">
        <v>6</v>
      </c>
      <c r="B105" t="s">
        <v>10</v>
      </c>
      <c r="C105" t="s">
        <v>16</v>
      </c>
      <c r="D105" t="s">
        <v>19</v>
      </c>
      <c r="E105" t="s">
        <v>839</v>
      </c>
      <c r="F105" t="s">
        <v>18</v>
      </c>
      <c r="G105" t="s">
        <v>11</v>
      </c>
      <c r="H105" s="4">
        <v>7399</v>
      </c>
      <c r="I105" t="s">
        <v>24</v>
      </c>
      <c r="J105" t="s">
        <v>37</v>
      </c>
      <c r="K105" t="s">
        <v>20</v>
      </c>
      <c r="L105" t="s">
        <v>22</v>
      </c>
      <c r="M105" t="s">
        <v>23</v>
      </c>
      <c r="N105" t="s">
        <v>11</v>
      </c>
      <c r="O105" t="s">
        <v>1070</v>
      </c>
      <c r="P105">
        <v>143097</v>
      </c>
      <c r="Q105">
        <v>41410034700015</v>
      </c>
      <c r="R105" s="4"/>
      <c r="S105" s="1">
        <v>44429.457638888889</v>
      </c>
      <c r="T105" t="s">
        <v>1071</v>
      </c>
      <c r="U105" t="s">
        <v>12</v>
      </c>
      <c r="V105" t="s">
        <v>1072</v>
      </c>
      <c r="W105" t="s">
        <v>14</v>
      </c>
      <c r="X105" t="s">
        <v>883</v>
      </c>
      <c r="Y105" s="6" t="str">
        <f t="shared" si="6"/>
        <v>Domestique</v>
      </c>
      <c r="Z105" s="5">
        <v>0.6</v>
      </c>
      <c r="AA105" s="5" t="s">
        <v>1268</v>
      </c>
      <c r="AB105" s="5" t="s">
        <v>1269</v>
      </c>
      <c r="AC105" s="5" t="s">
        <v>1270</v>
      </c>
      <c r="AD105">
        <f t="shared" si="7"/>
        <v>6</v>
      </c>
      <c r="AE105" t="str">
        <f t="shared" si="8"/>
        <v>En face-Ã -faceSociÃ©tÃ© ou assimilÃ©eBÃ©nÃ©ficiaire non PPE&gt; 12 moisComplet Ã  jourFrance [FR]7399Aucune occurence (12 mois glissants)VADCB/Visa MastercardUniquee-paiement avec 3D SecureFrance [FR]</v>
      </c>
    </row>
    <row r="106" spans="1:31" x14ac:dyDescent="0.35">
      <c r="A106" t="s">
        <v>6</v>
      </c>
      <c r="B106" t="s">
        <v>10</v>
      </c>
      <c r="C106" t="s">
        <v>16</v>
      </c>
      <c r="D106" t="s">
        <v>19</v>
      </c>
      <c r="E106" t="s">
        <v>839</v>
      </c>
      <c r="F106" t="s">
        <v>18</v>
      </c>
      <c r="G106" t="s">
        <v>11</v>
      </c>
      <c r="H106" s="4">
        <v>7399</v>
      </c>
      <c r="I106" t="s">
        <v>24</v>
      </c>
      <c r="J106" t="s">
        <v>37</v>
      </c>
      <c r="K106" t="s">
        <v>20</v>
      </c>
      <c r="L106" t="s">
        <v>22</v>
      </c>
      <c r="M106" t="s">
        <v>23</v>
      </c>
      <c r="N106" t="s">
        <v>11</v>
      </c>
      <c r="O106" t="s">
        <v>1073</v>
      </c>
      <c r="P106">
        <v>143096</v>
      </c>
      <c r="Q106">
        <v>41457560500012</v>
      </c>
      <c r="R106" s="4"/>
      <c r="S106" s="1">
        <v>44429.456250000003</v>
      </c>
      <c r="T106" t="s">
        <v>1074</v>
      </c>
      <c r="U106" t="s">
        <v>12</v>
      </c>
      <c r="V106" t="s">
        <v>1075</v>
      </c>
      <c r="W106" t="s">
        <v>14</v>
      </c>
      <c r="X106" t="s">
        <v>883</v>
      </c>
      <c r="Y106" s="6" t="str">
        <f t="shared" si="6"/>
        <v>Domestique</v>
      </c>
      <c r="Z106" s="5">
        <v>0.6</v>
      </c>
      <c r="AA106" s="5" t="s">
        <v>1268</v>
      </c>
      <c r="AB106" s="5" t="s">
        <v>1269</v>
      </c>
      <c r="AC106" s="5" t="s">
        <v>1270</v>
      </c>
      <c r="AD106">
        <f t="shared" si="7"/>
        <v>6</v>
      </c>
      <c r="AE106" t="str">
        <f t="shared" si="8"/>
        <v>En face-Ã -faceSociÃ©tÃ© ou assimilÃ©eBÃ©nÃ©ficiaire non PPE&gt; 12 moisComplet Ã  jourFrance [FR]7399Aucune occurence (12 mois glissants)VADCB/Visa MastercardUniquee-paiement avec 3D SecureFrance [FR]</v>
      </c>
    </row>
    <row r="107" spans="1:31" x14ac:dyDescent="0.35">
      <c r="A107" t="s">
        <v>6</v>
      </c>
      <c r="B107" t="s">
        <v>10</v>
      </c>
      <c r="C107" t="s">
        <v>16</v>
      </c>
      <c r="D107" t="s">
        <v>19</v>
      </c>
      <c r="E107" t="s">
        <v>839</v>
      </c>
      <c r="F107" t="s">
        <v>18</v>
      </c>
      <c r="G107" t="s">
        <v>11</v>
      </c>
      <c r="H107" s="4">
        <v>7399</v>
      </c>
      <c r="I107" t="s">
        <v>24</v>
      </c>
      <c r="J107" t="s">
        <v>37</v>
      </c>
      <c r="K107" t="s">
        <v>20</v>
      </c>
      <c r="L107" t="s">
        <v>22</v>
      </c>
      <c r="M107" t="s">
        <v>23</v>
      </c>
      <c r="N107" t="s">
        <v>11</v>
      </c>
      <c r="O107" t="s">
        <v>1079</v>
      </c>
      <c r="P107">
        <v>143094</v>
      </c>
      <c r="Q107">
        <v>39201341300019</v>
      </c>
      <c r="R107" s="4"/>
      <c r="S107" s="1">
        <v>44429.451388888891</v>
      </c>
      <c r="T107" t="s">
        <v>1080</v>
      </c>
      <c r="U107" t="s">
        <v>12</v>
      </c>
      <c r="V107" t="s">
        <v>1081</v>
      </c>
      <c r="W107" t="s">
        <v>14</v>
      </c>
      <c r="X107" t="s">
        <v>883</v>
      </c>
      <c r="Y107" s="6" t="str">
        <f t="shared" si="6"/>
        <v>Domestique</v>
      </c>
      <c r="Z107" s="5">
        <v>0.6</v>
      </c>
      <c r="AA107" s="5" t="s">
        <v>1268</v>
      </c>
      <c r="AB107" s="5" t="s">
        <v>1269</v>
      </c>
      <c r="AC107" s="5" t="s">
        <v>1270</v>
      </c>
      <c r="AD107">
        <f t="shared" si="7"/>
        <v>6</v>
      </c>
      <c r="AE107" t="str">
        <f t="shared" si="8"/>
        <v>En face-Ã -faceSociÃ©tÃ© ou assimilÃ©eBÃ©nÃ©ficiaire non PPE&gt; 12 moisComplet Ã  jourFrance [FR]7399Aucune occurence (12 mois glissants)VADCB/Visa MastercardUniquee-paiement avec 3D SecureFrance [FR]</v>
      </c>
    </row>
    <row r="108" spans="1:31" x14ac:dyDescent="0.35">
      <c r="H108">
        <f>COUNTA(H102:H107)</f>
        <v>6</v>
      </c>
    </row>
    <row r="141" spans="1:31" x14ac:dyDescent="0.35">
      <c r="A141" t="s">
        <v>6</v>
      </c>
      <c r="B141" t="s">
        <v>10</v>
      </c>
      <c r="C141" t="s">
        <v>16</v>
      </c>
      <c r="D141" t="s">
        <v>19</v>
      </c>
      <c r="E141" t="s">
        <v>17</v>
      </c>
      <c r="F141" t="s">
        <v>18</v>
      </c>
      <c r="G141" t="s">
        <v>11</v>
      </c>
      <c r="H141" s="4">
        <v>7832</v>
      </c>
      <c r="I141" t="s">
        <v>24</v>
      </c>
      <c r="J141" t="s">
        <v>21</v>
      </c>
      <c r="K141" t="s">
        <v>20</v>
      </c>
      <c r="L141" t="s">
        <v>22</v>
      </c>
      <c r="M141" t="s">
        <v>23</v>
      </c>
      <c r="N141" t="s">
        <v>11</v>
      </c>
      <c r="O141" t="s">
        <v>7</v>
      </c>
      <c r="P141">
        <v>520007</v>
      </c>
      <c r="Q141">
        <v>94518671600011</v>
      </c>
      <c r="R141" s="4" t="s">
        <v>8</v>
      </c>
      <c r="S141" s="1">
        <v>45859.731249999997</v>
      </c>
      <c r="T141" t="s">
        <v>9</v>
      </c>
      <c r="U141" t="s">
        <v>12</v>
      </c>
      <c r="V141" t="s">
        <v>13</v>
      </c>
      <c r="W141" t="s">
        <v>14</v>
      </c>
      <c r="X141" t="s">
        <v>15</v>
      </c>
      <c r="Y141" s="6" t="str">
        <f>+IF(G141=N141,"Domestique","Autre")</f>
        <v>Domestique</v>
      </c>
      <c r="Z141" s="5">
        <v>0.85</v>
      </c>
      <c r="AA141" s="5" t="s">
        <v>1268</v>
      </c>
      <c r="AB141" s="5" t="s">
        <v>1269</v>
      </c>
      <c r="AC141" s="5" t="s">
        <v>1270</v>
      </c>
      <c r="AD141">
        <f>COUNTIFS($AE$2:$AE$2435,AE141)</f>
        <v>2</v>
      </c>
      <c r="AE141" t="str">
        <f>+B141&amp;C141&amp;D141&amp;E141&amp;F141&amp;G141&amp;H141&amp;I141&amp;J141&amp;K141&amp;L141&amp;M141&amp;N141</f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142" spans="1:31" x14ac:dyDescent="0.35">
      <c r="A142" t="s">
        <v>6</v>
      </c>
      <c r="B142" t="s">
        <v>10</v>
      </c>
      <c r="C142" t="s">
        <v>16</v>
      </c>
      <c r="D142" t="s">
        <v>19</v>
      </c>
      <c r="E142" t="s">
        <v>17</v>
      </c>
      <c r="F142" t="s">
        <v>18</v>
      </c>
      <c r="G142" t="s">
        <v>11</v>
      </c>
      <c r="H142" s="4">
        <v>7832</v>
      </c>
      <c r="I142" t="s">
        <v>24</v>
      </c>
      <c r="J142" t="s">
        <v>21</v>
      </c>
      <c r="K142" t="s">
        <v>20</v>
      </c>
      <c r="L142" t="s">
        <v>22</v>
      </c>
      <c r="M142" t="s">
        <v>23</v>
      </c>
      <c r="N142" t="s">
        <v>11</v>
      </c>
      <c r="O142" t="s">
        <v>29</v>
      </c>
      <c r="P142">
        <v>519999</v>
      </c>
      <c r="Q142">
        <v>94184340100014</v>
      </c>
      <c r="R142" s="4" t="s">
        <v>8</v>
      </c>
      <c r="S142" s="1">
        <v>45859.71875</v>
      </c>
      <c r="T142" t="s">
        <v>30</v>
      </c>
      <c r="U142" t="s">
        <v>12</v>
      </c>
      <c r="V142" t="s">
        <v>31</v>
      </c>
      <c r="W142" t="s">
        <v>14</v>
      </c>
      <c r="X142" t="s">
        <v>15</v>
      </c>
      <c r="Y142" s="6" t="str">
        <f>+IF(G142=N142,"Domestique","Autre")</f>
        <v>Domestique</v>
      </c>
      <c r="Z142" s="5">
        <v>0.85</v>
      </c>
      <c r="AA142" s="5" t="s">
        <v>1268</v>
      </c>
      <c r="AB142" s="5" t="s">
        <v>1269</v>
      </c>
      <c r="AC142" s="5" t="s">
        <v>1270</v>
      </c>
      <c r="AD142">
        <f>COUNTIFS($AE$2:$AE$2435,AE142)</f>
        <v>2</v>
      </c>
      <c r="AE142" t="str">
        <f>+B142&amp;C142&amp;D142&amp;E142&amp;F142&amp;G142&amp;H142&amp;I142&amp;J142&amp;K142&amp;L142&amp;M142&amp;N142</f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143" spans="1:31" x14ac:dyDescent="0.35">
      <c r="H143">
        <f>COUNTA(H141:H142)</f>
        <v>2</v>
      </c>
    </row>
    <row r="175" spans="1:31" x14ac:dyDescent="0.35">
      <c r="A175" t="s">
        <v>6</v>
      </c>
      <c r="B175" t="s">
        <v>10</v>
      </c>
      <c r="C175" t="s">
        <v>16</v>
      </c>
      <c r="D175" t="s">
        <v>19</v>
      </c>
      <c r="E175" t="s">
        <v>17</v>
      </c>
      <c r="F175" t="s">
        <v>18</v>
      </c>
      <c r="G175" t="s">
        <v>11</v>
      </c>
      <c r="H175" s="4">
        <v>7922</v>
      </c>
      <c r="I175" t="s">
        <v>24</v>
      </c>
      <c r="J175" t="s">
        <v>21</v>
      </c>
      <c r="K175" t="s">
        <v>20</v>
      </c>
      <c r="L175" t="s">
        <v>22</v>
      </c>
      <c r="M175" t="s">
        <v>23</v>
      </c>
      <c r="N175" t="s">
        <v>11</v>
      </c>
      <c r="O175" t="s">
        <v>25</v>
      </c>
      <c r="P175">
        <v>520001</v>
      </c>
      <c r="Q175">
        <v>94185194100018</v>
      </c>
      <c r="R175" s="4" t="s">
        <v>26</v>
      </c>
      <c r="S175" s="1">
        <v>45859.725694444445</v>
      </c>
      <c r="T175" t="s">
        <v>27</v>
      </c>
      <c r="U175" t="s">
        <v>12</v>
      </c>
      <c r="V175" t="s">
        <v>28</v>
      </c>
      <c r="W175" t="s">
        <v>14</v>
      </c>
      <c r="X175" t="s">
        <v>15</v>
      </c>
      <c r="Y175" s="6" t="str">
        <f>+IF(G175=N175,"Domestique","Autre")</f>
        <v>Domestique</v>
      </c>
      <c r="Z175" s="5">
        <v>0.85</v>
      </c>
      <c r="AA175" s="5" t="s">
        <v>1268</v>
      </c>
      <c r="AB175" s="5" t="s">
        <v>1269</v>
      </c>
      <c r="AC175" s="5" t="s">
        <v>1270</v>
      </c>
      <c r="AD175">
        <f>COUNTIFS($AE$2:$AE$2435,AE175)</f>
        <v>1</v>
      </c>
      <c r="AE175" t="str">
        <f>+B175&amp;C175&amp;D175&amp;E175&amp;F175&amp;G175&amp;H175&amp;I175&amp;J175&amp;K175&amp;L175&amp;M175&amp;N175</f>
        <v>En face-Ã -faceSociÃ©tÃ© ou assimilÃ©eBÃ©nÃ©ficiaire non PPE&lt; 12 moisComplet Ã  jourFrance [FR]7922Aucune occurence (12 mois glissants)ProximitÃ© et VADCB/Visa MastercardUniquee-paiement avec 3D SecureFrance [FR]</v>
      </c>
    </row>
    <row r="176" spans="1:31" x14ac:dyDescent="0.35">
      <c r="H176">
        <f>COUNTA(H175)</f>
        <v>1</v>
      </c>
    </row>
    <row r="211" spans="1:31" x14ac:dyDescent="0.35">
      <c r="A211" t="s">
        <v>6</v>
      </c>
      <c r="B211" t="s">
        <v>10</v>
      </c>
      <c r="C211" t="s">
        <v>16</v>
      </c>
      <c r="D211" t="s">
        <v>19</v>
      </c>
      <c r="E211" t="s">
        <v>17</v>
      </c>
      <c r="F211" t="s">
        <v>18</v>
      </c>
      <c r="G211" t="s">
        <v>11</v>
      </c>
      <c r="H211" s="4">
        <v>7832</v>
      </c>
      <c r="I211" t="s">
        <v>24</v>
      </c>
      <c r="J211" t="s">
        <v>37</v>
      </c>
      <c r="K211" t="s">
        <v>20</v>
      </c>
      <c r="L211" t="s">
        <v>22</v>
      </c>
      <c r="M211" t="s">
        <v>23</v>
      </c>
      <c r="N211" t="s">
        <v>11</v>
      </c>
      <c r="O211" t="s">
        <v>1181</v>
      </c>
      <c r="P211">
        <v>143058</v>
      </c>
      <c r="Q211">
        <v>75301392900033</v>
      </c>
      <c r="R211" s="4"/>
      <c r="S211" s="1">
        <v>44428.974305555559</v>
      </c>
      <c r="T211" t="s">
        <v>1182</v>
      </c>
      <c r="U211" t="s">
        <v>12</v>
      </c>
      <c r="V211" t="s">
        <v>1183</v>
      </c>
      <c r="W211" t="s">
        <v>14</v>
      </c>
      <c r="X211" t="s">
        <v>883</v>
      </c>
      <c r="Y211" s="6" t="str">
        <f>+IF(G211=N211,"Domestique","Autre")</f>
        <v>Domestique</v>
      </c>
      <c r="Z211" s="5">
        <v>0.85</v>
      </c>
      <c r="AA211" s="5" t="s">
        <v>1268</v>
      </c>
      <c r="AB211" s="5" t="s">
        <v>1269</v>
      </c>
      <c r="AC211" s="5" t="s">
        <v>1270</v>
      </c>
      <c r="AD211">
        <f>COUNTIFS($AE$2:$AE$2435,AE211)</f>
        <v>1</v>
      </c>
      <c r="AE211" t="str">
        <f>+B211&amp;C211&amp;D211&amp;E211&amp;F211&amp;G211&amp;H211&amp;I211&amp;J211&amp;K211&amp;L211&amp;M211&amp;N211</f>
        <v>En face-Ã -faceSociÃ©tÃ© ou assimilÃ©eBÃ©nÃ©ficiaire non PPE&lt; 12 moisComplet Ã  jourFrance [FR]7832Aucune occurence (12 mois glissants)VADCB/Visa MastercardUniquee-paiement avec 3D SecureFrance [FR]</v>
      </c>
    </row>
    <row r="212" spans="1:31" x14ac:dyDescent="0.35">
      <c r="H212">
        <f>COUNTA(H211)</f>
        <v>1</v>
      </c>
    </row>
    <row r="250" spans="8:8" x14ac:dyDescent="0.35">
      <c r="H250">
        <f>+H212+H143+H108+H68+H176</f>
        <v>77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36B85-92E0-41D6-A1DB-418D1626F7B1}">
  <dimension ref="A1:AE295"/>
  <sheetViews>
    <sheetView topLeftCell="I283" workbookViewId="0">
      <selection activeCell="P295" sqref="P295"/>
    </sheetView>
  </sheetViews>
  <sheetFormatPr baseColWidth="10" defaultRowHeight="14.5" x14ac:dyDescent="0.35"/>
  <sheetData>
    <row r="1" spans="1:31" x14ac:dyDescent="0.35">
      <c r="A1" t="s">
        <v>0</v>
      </c>
      <c r="B1" s="2" t="s">
        <v>1251</v>
      </c>
      <c r="C1" s="2" t="s">
        <v>1253</v>
      </c>
      <c r="D1" s="2" t="s">
        <v>1257</v>
      </c>
      <c r="E1" s="2" t="s">
        <v>1254</v>
      </c>
      <c r="F1" s="2" t="s">
        <v>1255</v>
      </c>
      <c r="G1" s="2" t="s">
        <v>1256</v>
      </c>
      <c r="H1" s="3" t="s">
        <v>1247</v>
      </c>
      <c r="I1" s="2" t="s">
        <v>1263</v>
      </c>
      <c r="J1" s="2" t="s">
        <v>1260</v>
      </c>
      <c r="K1" s="2" t="s">
        <v>1259</v>
      </c>
      <c r="L1" s="2" t="s">
        <v>1261</v>
      </c>
      <c r="M1" s="2" t="s">
        <v>1262</v>
      </c>
      <c r="N1" s="2" t="s">
        <v>1258</v>
      </c>
      <c r="O1" t="s">
        <v>1</v>
      </c>
      <c r="P1" t="s">
        <v>2</v>
      </c>
      <c r="Q1" t="s">
        <v>1246</v>
      </c>
      <c r="R1" s="4" t="s">
        <v>1248</v>
      </c>
      <c r="S1" t="s">
        <v>1249</v>
      </c>
      <c r="T1" t="s">
        <v>1250</v>
      </c>
      <c r="U1" t="s">
        <v>3</v>
      </c>
      <c r="V1" t="s">
        <v>4</v>
      </c>
      <c r="W1" t="s">
        <v>5</v>
      </c>
      <c r="X1" t="s">
        <v>1252</v>
      </c>
      <c r="Y1" s="6"/>
      <c r="Z1" s="5" t="s">
        <v>1264</v>
      </c>
      <c r="AA1" s="5" t="s">
        <v>1265</v>
      </c>
      <c r="AB1" s="5" t="s">
        <v>1266</v>
      </c>
      <c r="AC1" s="5" t="s">
        <v>1267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7512</v>
      </c>
      <c r="I2" t="s">
        <v>24</v>
      </c>
      <c r="J2" t="s">
        <v>21</v>
      </c>
      <c r="K2" t="s">
        <v>20</v>
      </c>
      <c r="L2" t="s">
        <v>22</v>
      </c>
      <c r="M2" t="s">
        <v>23</v>
      </c>
      <c r="N2" t="s">
        <v>11</v>
      </c>
      <c r="O2" t="s">
        <v>515</v>
      </c>
      <c r="P2">
        <v>378655</v>
      </c>
      <c r="Q2">
        <v>31059164900051</v>
      </c>
      <c r="R2" s="4">
        <v>7711</v>
      </c>
      <c r="S2" s="1">
        <v>45447.666666666664</v>
      </c>
      <c r="T2" t="s">
        <v>516</v>
      </c>
      <c r="U2" t="s">
        <v>12</v>
      </c>
      <c r="V2" t="s">
        <v>517</v>
      </c>
      <c r="W2" t="s">
        <v>14</v>
      </c>
      <c r="X2" t="s">
        <v>15</v>
      </c>
      <c r="Y2" s="6" t="str">
        <f t="shared" ref="Y2:Y65" si="0">+IF(G2=N2,"Domestique","Autre")</f>
        <v>Domestique</v>
      </c>
      <c r="Z2" s="5">
        <v>0.85</v>
      </c>
      <c r="AA2" s="5" t="s">
        <v>1268</v>
      </c>
      <c r="AB2" s="5" t="s">
        <v>1269</v>
      </c>
      <c r="AC2" s="5" t="s">
        <v>1270</v>
      </c>
      <c r="AD2">
        <f t="shared" ref="AD2:AD65" si="1">COUNTIFS($AE$2:$AE$2435,AE2)</f>
        <v>109</v>
      </c>
      <c r="AE2" t="str">
        <f t="shared" ref="AE2:AE65" si="2">+B2&amp;C2&amp;D2&amp;E2&amp;F2&amp;G2&amp;H2&amp;I2&amp;J2&amp;K2&amp;L2&amp;M2&amp;N2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" spans="1:31" x14ac:dyDescent="0.35">
      <c r="A3" t="s">
        <v>6</v>
      </c>
      <c r="B3" t="s">
        <v>10</v>
      </c>
      <c r="C3" t="s">
        <v>16</v>
      </c>
      <c r="D3" t="s">
        <v>19</v>
      </c>
      <c r="E3" t="s">
        <v>17</v>
      </c>
      <c r="F3" t="s">
        <v>18</v>
      </c>
      <c r="G3" t="s">
        <v>11</v>
      </c>
      <c r="H3" s="4">
        <v>7512</v>
      </c>
      <c r="I3" t="s">
        <v>24</v>
      </c>
      <c r="J3" t="s">
        <v>21</v>
      </c>
      <c r="K3" t="s">
        <v>20</v>
      </c>
      <c r="L3" t="s">
        <v>22</v>
      </c>
      <c r="M3" t="s">
        <v>23</v>
      </c>
      <c r="N3" t="s">
        <v>11</v>
      </c>
      <c r="O3" t="s">
        <v>518</v>
      </c>
      <c r="P3">
        <v>378654</v>
      </c>
      <c r="Q3">
        <v>31059164902289</v>
      </c>
      <c r="R3" s="4">
        <v>7711</v>
      </c>
      <c r="S3" s="1">
        <v>45447.663888888892</v>
      </c>
      <c r="T3" t="s">
        <v>516</v>
      </c>
      <c r="U3" t="s">
        <v>79</v>
      </c>
      <c r="V3" t="s">
        <v>519</v>
      </c>
      <c r="W3" t="s">
        <v>14</v>
      </c>
      <c r="X3" t="s">
        <v>15</v>
      </c>
      <c r="Y3" s="6" t="str">
        <f t="shared" si="0"/>
        <v>Domestique</v>
      </c>
      <c r="Z3" s="5">
        <v>0.85</v>
      </c>
      <c r="AA3" s="5" t="s">
        <v>1268</v>
      </c>
      <c r="AB3" s="5" t="s">
        <v>1269</v>
      </c>
      <c r="AC3" s="5" t="s">
        <v>1270</v>
      </c>
      <c r="AD3">
        <f t="shared" si="1"/>
        <v>109</v>
      </c>
      <c r="AE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" spans="1:31" x14ac:dyDescent="0.35">
      <c r="A4" t="s">
        <v>6</v>
      </c>
      <c r="B4" t="s">
        <v>10</v>
      </c>
      <c r="C4" t="s">
        <v>16</v>
      </c>
      <c r="D4" t="s">
        <v>19</v>
      </c>
      <c r="E4" t="s">
        <v>17</v>
      </c>
      <c r="F4" t="s">
        <v>18</v>
      </c>
      <c r="G4" t="s">
        <v>11</v>
      </c>
      <c r="H4" s="4">
        <v>7512</v>
      </c>
      <c r="I4" t="s">
        <v>24</v>
      </c>
      <c r="J4" t="s">
        <v>21</v>
      </c>
      <c r="K4" t="s">
        <v>20</v>
      </c>
      <c r="L4" t="s">
        <v>22</v>
      </c>
      <c r="M4" t="s">
        <v>23</v>
      </c>
      <c r="N4" t="s">
        <v>11</v>
      </c>
      <c r="O4" t="s">
        <v>522</v>
      </c>
      <c r="P4">
        <v>378645</v>
      </c>
      <c r="Q4">
        <v>31059164902149</v>
      </c>
      <c r="R4" s="4">
        <v>7711</v>
      </c>
      <c r="S4" s="1">
        <v>45447.652777777781</v>
      </c>
      <c r="T4" t="s">
        <v>516</v>
      </c>
      <c r="U4" t="s">
        <v>523</v>
      </c>
      <c r="V4" t="s">
        <v>524</v>
      </c>
      <c r="W4" t="s">
        <v>14</v>
      </c>
      <c r="X4" t="s">
        <v>15</v>
      </c>
      <c r="Y4" s="6" t="str">
        <f t="shared" si="0"/>
        <v>Domestique</v>
      </c>
      <c r="Z4" s="5">
        <v>0.85</v>
      </c>
      <c r="AA4" s="5" t="s">
        <v>1268</v>
      </c>
      <c r="AB4" s="5" t="s">
        <v>1269</v>
      </c>
      <c r="AC4" s="5" t="s">
        <v>1270</v>
      </c>
      <c r="AD4">
        <f t="shared" si="1"/>
        <v>109</v>
      </c>
      <c r="AE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" spans="1:31" x14ac:dyDescent="0.35">
      <c r="A5" t="s">
        <v>6</v>
      </c>
      <c r="B5" t="s">
        <v>10</v>
      </c>
      <c r="C5" t="s">
        <v>16</v>
      </c>
      <c r="D5" t="s">
        <v>19</v>
      </c>
      <c r="E5" t="s">
        <v>17</v>
      </c>
      <c r="F5" t="s">
        <v>18</v>
      </c>
      <c r="G5" t="s">
        <v>11</v>
      </c>
      <c r="H5" s="4">
        <v>7512</v>
      </c>
      <c r="I5" t="s">
        <v>24</v>
      </c>
      <c r="J5" t="s">
        <v>21</v>
      </c>
      <c r="K5" t="s">
        <v>20</v>
      </c>
      <c r="L5" t="s">
        <v>22</v>
      </c>
      <c r="M5" t="s">
        <v>23</v>
      </c>
      <c r="N5" t="s">
        <v>11</v>
      </c>
      <c r="O5" t="s">
        <v>525</v>
      </c>
      <c r="P5">
        <v>378636</v>
      </c>
      <c r="Q5">
        <v>31059164902123</v>
      </c>
      <c r="R5" s="4">
        <v>7711</v>
      </c>
      <c r="S5" s="1">
        <v>45447.645138888889</v>
      </c>
      <c r="T5" t="s">
        <v>516</v>
      </c>
      <c r="U5" t="s">
        <v>523</v>
      </c>
      <c r="V5" t="s">
        <v>526</v>
      </c>
      <c r="W5" t="s">
        <v>14</v>
      </c>
      <c r="X5" t="s">
        <v>15</v>
      </c>
      <c r="Y5" s="6" t="str">
        <f t="shared" si="0"/>
        <v>Domestique</v>
      </c>
      <c r="Z5" s="5">
        <v>0.85</v>
      </c>
      <c r="AA5" s="5" t="s">
        <v>1268</v>
      </c>
      <c r="AB5" s="5" t="s">
        <v>1269</v>
      </c>
      <c r="AC5" s="5" t="s">
        <v>1270</v>
      </c>
      <c r="AD5">
        <f t="shared" si="1"/>
        <v>109</v>
      </c>
      <c r="AE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" spans="1:31" x14ac:dyDescent="0.35">
      <c r="A6" t="s">
        <v>6</v>
      </c>
      <c r="B6" t="s">
        <v>10</v>
      </c>
      <c r="C6" t="s">
        <v>16</v>
      </c>
      <c r="D6" t="s">
        <v>19</v>
      </c>
      <c r="E6" t="s">
        <v>17</v>
      </c>
      <c r="F6" t="s">
        <v>18</v>
      </c>
      <c r="G6" t="s">
        <v>11</v>
      </c>
      <c r="H6" s="4">
        <v>7512</v>
      </c>
      <c r="I6" t="s">
        <v>24</v>
      </c>
      <c r="J6" t="s">
        <v>21</v>
      </c>
      <c r="K6" t="s">
        <v>20</v>
      </c>
      <c r="L6" t="s">
        <v>22</v>
      </c>
      <c r="M6" t="s">
        <v>23</v>
      </c>
      <c r="N6" t="s">
        <v>11</v>
      </c>
      <c r="O6" t="s">
        <v>527</v>
      </c>
      <c r="P6">
        <v>378635</v>
      </c>
      <c r="Q6">
        <v>31059164902156</v>
      </c>
      <c r="R6" s="4">
        <v>7711</v>
      </c>
      <c r="S6" s="1">
        <v>45447.643055555556</v>
      </c>
      <c r="T6" t="s">
        <v>516</v>
      </c>
      <c r="U6" t="s">
        <v>523</v>
      </c>
      <c r="V6" t="s">
        <v>528</v>
      </c>
      <c r="W6" t="s">
        <v>14</v>
      </c>
      <c r="X6" t="s">
        <v>15</v>
      </c>
      <c r="Y6" s="6" t="str">
        <f t="shared" si="0"/>
        <v>Domestique</v>
      </c>
      <c r="Z6" s="5">
        <v>0.85</v>
      </c>
      <c r="AA6" s="5" t="s">
        <v>1268</v>
      </c>
      <c r="AB6" s="5" t="s">
        <v>1269</v>
      </c>
      <c r="AC6" s="5" t="s">
        <v>1270</v>
      </c>
      <c r="AD6">
        <f t="shared" si="1"/>
        <v>109</v>
      </c>
      <c r="AE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" spans="1:31" x14ac:dyDescent="0.35">
      <c r="A7" t="s">
        <v>6</v>
      </c>
      <c r="B7" t="s">
        <v>10</v>
      </c>
      <c r="C7" t="s">
        <v>16</v>
      </c>
      <c r="D7" t="s">
        <v>19</v>
      </c>
      <c r="E7" t="s">
        <v>17</v>
      </c>
      <c r="F7" t="s">
        <v>18</v>
      </c>
      <c r="G7" t="s">
        <v>11</v>
      </c>
      <c r="H7" s="4">
        <v>7512</v>
      </c>
      <c r="I7" t="s">
        <v>24</v>
      </c>
      <c r="J7" t="s">
        <v>21</v>
      </c>
      <c r="K7" t="s">
        <v>20</v>
      </c>
      <c r="L7" t="s">
        <v>22</v>
      </c>
      <c r="M7" t="s">
        <v>23</v>
      </c>
      <c r="N7" t="s">
        <v>11</v>
      </c>
      <c r="O7" t="s">
        <v>529</v>
      </c>
      <c r="P7">
        <v>378623</v>
      </c>
      <c r="Q7">
        <v>31059164900655</v>
      </c>
      <c r="R7" s="4">
        <v>7711</v>
      </c>
      <c r="S7" s="1">
        <v>45447.628472222219</v>
      </c>
      <c r="T7" t="s">
        <v>516</v>
      </c>
      <c r="U7" t="s">
        <v>523</v>
      </c>
      <c r="V7" t="s">
        <v>530</v>
      </c>
      <c r="W7" t="s">
        <v>14</v>
      </c>
      <c r="X7" t="s">
        <v>15</v>
      </c>
      <c r="Y7" s="6" t="str">
        <f t="shared" si="0"/>
        <v>Domestique</v>
      </c>
      <c r="Z7" s="5">
        <v>0.85</v>
      </c>
      <c r="AA7" s="5" t="s">
        <v>1268</v>
      </c>
      <c r="AB7" s="5" t="s">
        <v>1269</v>
      </c>
      <c r="AC7" s="5" t="s">
        <v>1270</v>
      </c>
      <c r="AD7">
        <f t="shared" si="1"/>
        <v>109</v>
      </c>
      <c r="AE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" spans="1:31" x14ac:dyDescent="0.35">
      <c r="A8" t="s">
        <v>6</v>
      </c>
      <c r="B8" t="s">
        <v>10</v>
      </c>
      <c r="C8" t="s">
        <v>16</v>
      </c>
      <c r="D8" t="s">
        <v>19</v>
      </c>
      <c r="E8" t="s">
        <v>17</v>
      </c>
      <c r="F8" t="s">
        <v>18</v>
      </c>
      <c r="G8" t="s">
        <v>11</v>
      </c>
      <c r="H8" s="4">
        <v>7512</v>
      </c>
      <c r="I8" t="s">
        <v>24</v>
      </c>
      <c r="J8" t="s">
        <v>21</v>
      </c>
      <c r="K8" t="s">
        <v>20</v>
      </c>
      <c r="L8" t="s">
        <v>22</v>
      </c>
      <c r="M8" t="s">
        <v>23</v>
      </c>
      <c r="N8" t="s">
        <v>11</v>
      </c>
      <c r="O8" t="s">
        <v>531</v>
      </c>
      <c r="P8">
        <v>378512</v>
      </c>
      <c r="Q8">
        <v>31059164900218</v>
      </c>
      <c r="R8" s="4">
        <v>7711</v>
      </c>
      <c r="S8" s="1">
        <v>45447.615972222222</v>
      </c>
      <c r="T8" t="s">
        <v>516</v>
      </c>
      <c r="U8" t="s">
        <v>523</v>
      </c>
      <c r="V8" t="s">
        <v>532</v>
      </c>
      <c r="W8" t="s">
        <v>14</v>
      </c>
      <c r="X8" t="s">
        <v>15</v>
      </c>
      <c r="Y8" s="6" t="str">
        <f t="shared" si="0"/>
        <v>Domestique</v>
      </c>
      <c r="Z8" s="5">
        <v>0.85</v>
      </c>
      <c r="AA8" s="5" t="s">
        <v>1268</v>
      </c>
      <c r="AB8" s="5" t="s">
        <v>1269</v>
      </c>
      <c r="AC8" s="5" t="s">
        <v>1270</v>
      </c>
      <c r="AD8">
        <f t="shared" si="1"/>
        <v>109</v>
      </c>
      <c r="AE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" spans="1:31" x14ac:dyDescent="0.35">
      <c r="A9" t="s">
        <v>6</v>
      </c>
      <c r="B9" t="s">
        <v>10</v>
      </c>
      <c r="C9" t="s">
        <v>16</v>
      </c>
      <c r="D9" t="s">
        <v>19</v>
      </c>
      <c r="E9" t="s">
        <v>17</v>
      </c>
      <c r="F9" t="s">
        <v>18</v>
      </c>
      <c r="G9" t="s">
        <v>11</v>
      </c>
      <c r="H9" s="4">
        <v>7512</v>
      </c>
      <c r="I9" t="s">
        <v>24</v>
      </c>
      <c r="J9" t="s">
        <v>21</v>
      </c>
      <c r="K9" t="s">
        <v>20</v>
      </c>
      <c r="L9" t="s">
        <v>22</v>
      </c>
      <c r="M9" t="s">
        <v>23</v>
      </c>
      <c r="N9" t="s">
        <v>11</v>
      </c>
      <c r="O9" t="s">
        <v>533</v>
      </c>
      <c r="P9">
        <v>378505</v>
      </c>
      <c r="Q9">
        <v>31059164900481</v>
      </c>
      <c r="R9" s="4">
        <v>7711</v>
      </c>
      <c r="S9" s="1">
        <v>45447.611805555556</v>
      </c>
      <c r="T9" t="s">
        <v>516</v>
      </c>
      <c r="U9" t="s">
        <v>523</v>
      </c>
      <c r="V9" t="s">
        <v>534</v>
      </c>
      <c r="W9" t="s">
        <v>14</v>
      </c>
      <c r="X9" t="s">
        <v>15</v>
      </c>
      <c r="Y9" s="6" t="str">
        <f t="shared" si="0"/>
        <v>Domestique</v>
      </c>
      <c r="Z9" s="5">
        <v>0.85</v>
      </c>
      <c r="AA9" s="5" t="s">
        <v>1268</v>
      </c>
      <c r="AB9" s="5" t="s">
        <v>1269</v>
      </c>
      <c r="AC9" s="5" t="s">
        <v>1270</v>
      </c>
      <c r="AD9">
        <f t="shared" si="1"/>
        <v>109</v>
      </c>
      <c r="AE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" spans="1:31" x14ac:dyDescent="0.35">
      <c r="A10" t="s">
        <v>6</v>
      </c>
      <c r="B10" t="s">
        <v>10</v>
      </c>
      <c r="C10" t="s">
        <v>16</v>
      </c>
      <c r="D10" t="s">
        <v>19</v>
      </c>
      <c r="E10" t="s">
        <v>17</v>
      </c>
      <c r="F10" t="s">
        <v>18</v>
      </c>
      <c r="G10" t="s">
        <v>11</v>
      </c>
      <c r="H10" s="4">
        <v>7512</v>
      </c>
      <c r="I10" t="s">
        <v>24</v>
      </c>
      <c r="J10" t="s">
        <v>21</v>
      </c>
      <c r="K10" t="s">
        <v>20</v>
      </c>
      <c r="L10" t="s">
        <v>22</v>
      </c>
      <c r="M10" t="s">
        <v>23</v>
      </c>
      <c r="N10" t="s">
        <v>11</v>
      </c>
      <c r="O10" t="s">
        <v>535</v>
      </c>
      <c r="P10">
        <v>378500</v>
      </c>
      <c r="Q10">
        <v>31059164900564</v>
      </c>
      <c r="R10" s="4">
        <v>7711</v>
      </c>
      <c r="S10" s="1">
        <v>45447.60833333333</v>
      </c>
      <c r="T10" t="s">
        <v>516</v>
      </c>
      <c r="U10" t="s">
        <v>79</v>
      </c>
      <c r="V10" t="s">
        <v>536</v>
      </c>
      <c r="W10" t="s">
        <v>14</v>
      </c>
      <c r="X10" t="s">
        <v>15</v>
      </c>
      <c r="Y10" s="6" t="str">
        <f t="shared" si="0"/>
        <v>Domestique</v>
      </c>
      <c r="Z10" s="5">
        <v>0.85</v>
      </c>
      <c r="AA10" s="5" t="s">
        <v>1268</v>
      </c>
      <c r="AB10" s="5" t="s">
        <v>1269</v>
      </c>
      <c r="AC10" s="5" t="s">
        <v>1270</v>
      </c>
      <c r="AD10">
        <f t="shared" si="1"/>
        <v>109</v>
      </c>
      <c r="AE1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" spans="1:31" x14ac:dyDescent="0.35">
      <c r="A11" t="s">
        <v>6</v>
      </c>
      <c r="B11" t="s">
        <v>10</v>
      </c>
      <c r="C11" t="s">
        <v>16</v>
      </c>
      <c r="D11" t="s">
        <v>19</v>
      </c>
      <c r="E11" t="s">
        <v>17</v>
      </c>
      <c r="F11" t="s">
        <v>18</v>
      </c>
      <c r="G11" t="s">
        <v>11</v>
      </c>
      <c r="H11" s="4">
        <v>7512</v>
      </c>
      <c r="I11" t="s">
        <v>24</v>
      </c>
      <c r="J11" t="s">
        <v>21</v>
      </c>
      <c r="K11" t="s">
        <v>20</v>
      </c>
      <c r="L11" t="s">
        <v>22</v>
      </c>
      <c r="M11" t="s">
        <v>23</v>
      </c>
      <c r="N11" t="s">
        <v>11</v>
      </c>
      <c r="O11" t="s">
        <v>537</v>
      </c>
      <c r="P11">
        <v>378499</v>
      </c>
      <c r="Q11">
        <v>31059164900440</v>
      </c>
      <c r="R11" s="4">
        <v>7711</v>
      </c>
      <c r="S11" s="1">
        <v>45447.605555555558</v>
      </c>
      <c r="T11" t="s">
        <v>516</v>
      </c>
      <c r="U11" t="s">
        <v>79</v>
      </c>
      <c r="V11" t="s">
        <v>538</v>
      </c>
      <c r="W11" t="s">
        <v>14</v>
      </c>
      <c r="X11" t="s">
        <v>15</v>
      </c>
      <c r="Y11" s="6" t="str">
        <f t="shared" si="0"/>
        <v>Domestique</v>
      </c>
      <c r="Z11" s="5">
        <v>0.85</v>
      </c>
      <c r="AA11" s="5" t="s">
        <v>1268</v>
      </c>
      <c r="AB11" s="5" t="s">
        <v>1269</v>
      </c>
      <c r="AC11" s="5" t="s">
        <v>1270</v>
      </c>
      <c r="AD11">
        <f t="shared" si="1"/>
        <v>109</v>
      </c>
      <c r="AE1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2" spans="1:31" x14ac:dyDescent="0.35">
      <c r="A12" t="s">
        <v>6</v>
      </c>
      <c r="B12" t="s">
        <v>10</v>
      </c>
      <c r="C12" t="s">
        <v>16</v>
      </c>
      <c r="D12" t="s">
        <v>19</v>
      </c>
      <c r="E12" t="s">
        <v>17</v>
      </c>
      <c r="F12" t="s">
        <v>18</v>
      </c>
      <c r="G12" t="s">
        <v>11</v>
      </c>
      <c r="H12" s="4">
        <v>7512</v>
      </c>
      <c r="I12" t="s">
        <v>24</v>
      </c>
      <c r="J12" t="s">
        <v>21</v>
      </c>
      <c r="K12" t="s">
        <v>20</v>
      </c>
      <c r="L12" t="s">
        <v>22</v>
      </c>
      <c r="M12" t="s">
        <v>23</v>
      </c>
      <c r="N12" t="s">
        <v>11</v>
      </c>
      <c r="O12" t="s">
        <v>539</v>
      </c>
      <c r="P12">
        <v>378498</v>
      </c>
      <c r="Q12">
        <v>31059164900168</v>
      </c>
      <c r="R12" s="4">
        <v>7711</v>
      </c>
      <c r="S12" s="1">
        <v>45447.603472222225</v>
      </c>
      <c r="T12" t="s">
        <v>516</v>
      </c>
      <c r="U12" t="s">
        <v>79</v>
      </c>
      <c r="V12" t="s">
        <v>540</v>
      </c>
      <c r="W12" t="s">
        <v>14</v>
      </c>
      <c r="X12" t="s">
        <v>15</v>
      </c>
      <c r="Y12" s="6" t="str">
        <f t="shared" si="0"/>
        <v>Domestique</v>
      </c>
      <c r="Z12" s="5">
        <v>0.85</v>
      </c>
      <c r="AA12" s="5" t="s">
        <v>1268</v>
      </c>
      <c r="AB12" s="5" t="s">
        <v>1269</v>
      </c>
      <c r="AC12" s="5" t="s">
        <v>1270</v>
      </c>
      <c r="AD12">
        <f t="shared" si="1"/>
        <v>109</v>
      </c>
      <c r="AE1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3" spans="1:31" x14ac:dyDescent="0.35">
      <c r="A13" t="s">
        <v>6</v>
      </c>
      <c r="B13" t="s">
        <v>10</v>
      </c>
      <c r="C13" t="s">
        <v>16</v>
      </c>
      <c r="D13" t="s">
        <v>19</v>
      </c>
      <c r="E13" t="s">
        <v>17</v>
      </c>
      <c r="F13" t="s">
        <v>18</v>
      </c>
      <c r="G13" t="s">
        <v>11</v>
      </c>
      <c r="H13" s="4">
        <v>7512</v>
      </c>
      <c r="I13" t="s">
        <v>24</v>
      </c>
      <c r="J13" t="s">
        <v>21</v>
      </c>
      <c r="K13" t="s">
        <v>20</v>
      </c>
      <c r="L13" t="s">
        <v>22</v>
      </c>
      <c r="M13" t="s">
        <v>23</v>
      </c>
      <c r="N13" t="s">
        <v>11</v>
      </c>
      <c r="O13" t="s">
        <v>541</v>
      </c>
      <c r="P13">
        <v>378493</v>
      </c>
      <c r="Q13">
        <v>31059164900200</v>
      </c>
      <c r="R13" s="4">
        <v>7711</v>
      </c>
      <c r="S13" s="1">
        <v>45447.59652777778</v>
      </c>
      <c r="T13" t="s">
        <v>516</v>
      </c>
      <c r="U13" t="s">
        <v>79</v>
      </c>
      <c r="V13" t="s">
        <v>542</v>
      </c>
      <c r="W13" t="s">
        <v>14</v>
      </c>
      <c r="X13" t="s">
        <v>15</v>
      </c>
      <c r="Y13" s="6" t="str">
        <f t="shared" si="0"/>
        <v>Domestique</v>
      </c>
      <c r="Z13" s="5">
        <v>0.85</v>
      </c>
      <c r="AA13" s="5" t="s">
        <v>1268</v>
      </c>
      <c r="AB13" s="5" t="s">
        <v>1269</v>
      </c>
      <c r="AC13" s="5" t="s">
        <v>1270</v>
      </c>
      <c r="AD13">
        <f t="shared" si="1"/>
        <v>109</v>
      </c>
      <c r="AE1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4" spans="1:31" x14ac:dyDescent="0.35">
      <c r="A14" t="s">
        <v>6</v>
      </c>
      <c r="B14" t="s">
        <v>10</v>
      </c>
      <c r="C14" t="s">
        <v>16</v>
      </c>
      <c r="D14" t="s">
        <v>19</v>
      </c>
      <c r="E14" t="s">
        <v>17</v>
      </c>
      <c r="F14" t="s">
        <v>18</v>
      </c>
      <c r="G14" t="s">
        <v>11</v>
      </c>
      <c r="H14" s="4">
        <v>7512</v>
      </c>
      <c r="I14" t="s">
        <v>24</v>
      </c>
      <c r="J14" t="s">
        <v>21</v>
      </c>
      <c r="K14" t="s">
        <v>20</v>
      </c>
      <c r="L14" t="s">
        <v>22</v>
      </c>
      <c r="M14" t="s">
        <v>23</v>
      </c>
      <c r="N14" t="s">
        <v>11</v>
      </c>
      <c r="O14" t="s">
        <v>543</v>
      </c>
      <c r="P14">
        <v>378492</v>
      </c>
      <c r="Q14">
        <v>31059164900275</v>
      </c>
      <c r="R14" s="4">
        <v>7711</v>
      </c>
      <c r="S14" s="1">
        <v>45447.594444444447</v>
      </c>
      <c r="T14" t="s">
        <v>516</v>
      </c>
      <c r="U14" t="s">
        <v>79</v>
      </c>
      <c r="V14" t="s">
        <v>544</v>
      </c>
      <c r="W14" t="s">
        <v>14</v>
      </c>
      <c r="X14" t="s">
        <v>15</v>
      </c>
      <c r="Y14" s="6" t="str">
        <f t="shared" si="0"/>
        <v>Domestique</v>
      </c>
      <c r="Z14" s="5">
        <v>0.85</v>
      </c>
      <c r="AA14" s="5" t="s">
        <v>1268</v>
      </c>
      <c r="AB14" s="5" t="s">
        <v>1269</v>
      </c>
      <c r="AC14" s="5" t="s">
        <v>1270</v>
      </c>
      <c r="AD14">
        <f t="shared" si="1"/>
        <v>109</v>
      </c>
      <c r="AE1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" spans="1:31" x14ac:dyDescent="0.35">
      <c r="A15" t="s">
        <v>6</v>
      </c>
      <c r="B15" t="s">
        <v>10</v>
      </c>
      <c r="C15" t="s">
        <v>16</v>
      </c>
      <c r="D15" t="s">
        <v>19</v>
      </c>
      <c r="E15" t="s">
        <v>17</v>
      </c>
      <c r="F15" t="s">
        <v>18</v>
      </c>
      <c r="G15" t="s">
        <v>11</v>
      </c>
      <c r="H15" s="4">
        <v>7512</v>
      </c>
      <c r="I15" t="s">
        <v>24</v>
      </c>
      <c r="J15" t="s">
        <v>21</v>
      </c>
      <c r="K15" t="s">
        <v>20</v>
      </c>
      <c r="L15" t="s">
        <v>22</v>
      </c>
      <c r="M15" t="s">
        <v>23</v>
      </c>
      <c r="N15" t="s">
        <v>11</v>
      </c>
      <c r="O15" t="s">
        <v>545</v>
      </c>
      <c r="P15">
        <v>378491</v>
      </c>
      <c r="Q15">
        <v>31059164900549</v>
      </c>
      <c r="R15" s="4">
        <v>7711</v>
      </c>
      <c r="S15" s="1">
        <v>45447.592361111114</v>
      </c>
      <c r="T15" t="s">
        <v>516</v>
      </c>
      <c r="U15" t="s">
        <v>79</v>
      </c>
      <c r="V15" t="s">
        <v>546</v>
      </c>
      <c r="W15" t="s">
        <v>14</v>
      </c>
      <c r="X15" t="s">
        <v>15</v>
      </c>
      <c r="Y15" s="6" t="str">
        <f t="shared" si="0"/>
        <v>Domestique</v>
      </c>
      <c r="Z15" s="5">
        <v>0.85</v>
      </c>
      <c r="AA15" s="5" t="s">
        <v>1268</v>
      </c>
      <c r="AB15" s="5" t="s">
        <v>1269</v>
      </c>
      <c r="AC15" s="5" t="s">
        <v>1270</v>
      </c>
      <c r="AD15">
        <f t="shared" si="1"/>
        <v>109</v>
      </c>
      <c r="AE1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" spans="1:31" x14ac:dyDescent="0.35">
      <c r="A16" t="s">
        <v>6</v>
      </c>
      <c r="B16" t="s">
        <v>10</v>
      </c>
      <c r="C16" t="s">
        <v>16</v>
      </c>
      <c r="D16" t="s">
        <v>19</v>
      </c>
      <c r="E16" t="s">
        <v>17</v>
      </c>
      <c r="F16" t="s">
        <v>18</v>
      </c>
      <c r="G16" t="s">
        <v>11</v>
      </c>
      <c r="H16" s="4">
        <v>7512</v>
      </c>
      <c r="I16" t="s">
        <v>24</v>
      </c>
      <c r="J16" t="s">
        <v>21</v>
      </c>
      <c r="K16" t="s">
        <v>20</v>
      </c>
      <c r="L16" t="s">
        <v>22</v>
      </c>
      <c r="M16" t="s">
        <v>23</v>
      </c>
      <c r="N16" t="s">
        <v>11</v>
      </c>
      <c r="O16" t="s">
        <v>547</v>
      </c>
      <c r="P16">
        <v>378488</v>
      </c>
      <c r="Q16">
        <v>31059164900531</v>
      </c>
      <c r="R16" s="4">
        <v>7711</v>
      </c>
      <c r="S16" s="1">
        <v>45447.588888888888</v>
      </c>
      <c r="T16" t="s">
        <v>516</v>
      </c>
      <c r="U16" t="s">
        <v>79</v>
      </c>
      <c r="V16" t="s">
        <v>548</v>
      </c>
      <c r="W16" t="s">
        <v>14</v>
      </c>
      <c r="X16" t="s">
        <v>15</v>
      </c>
      <c r="Y16" s="6" t="str">
        <f t="shared" si="0"/>
        <v>Domestique</v>
      </c>
      <c r="Z16" s="5">
        <v>0.85</v>
      </c>
      <c r="AA16" s="5" t="s">
        <v>1268</v>
      </c>
      <c r="AB16" s="5" t="s">
        <v>1269</v>
      </c>
      <c r="AC16" s="5" t="s">
        <v>1270</v>
      </c>
      <c r="AD16">
        <f t="shared" si="1"/>
        <v>109</v>
      </c>
      <c r="AE1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" spans="1:31" x14ac:dyDescent="0.35">
      <c r="A17" t="s">
        <v>6</v>
      </c>
      <c r="B17" t="s">
        <v>10</v>
      </c>
      <c r="C17" t="s">
        <v>16</v>
      </c>
      <c r="D17" t="s">
        <v>19</v>
      </c>
      <c r="E17" t="s">
        <v>17</v>
      </c>
      <c r="F17" t="s">
        <v>18</v>
      </c>
      <c r="G17" t="s">
        <v>11</v>
      </c>
      <c r="H17" s="4">
        <v>7512</v>
      </c>
      <c r="I17" t="s">
        <v>24</v>
      </c>
      <c r="J17" t="s">
        <v>21</v>
      </c>
      <c r="K17" t="s">
        <v>20</v>
      </c>
      <c r="L17" t="s">
        <v>22</v>
      </c>
      <c r="M17" t="s">
        <v>23</v>
      </c>
      <c r="N17" t="s">
        <v>11</v>
      </c>
      <c r="O17" t="s">
        <v>549</v>
      </c>
      <c r="P17">
        <v>378485</v>
      </c>
      <c r="Q17">
        <v>31059164900432</v>
      </c>
      <c r="R17" s="4">
        <v>7711</v>
      </c>
      <c r="S17" s="1">
        <v>45447.581250000003</v>
      </c>
      <c r="T17" t="s">
        <v>516</v>
      </c>
      <c r="U17" t="s">
        <v>79</v>
      </c>
      <c r="V17" t="s">
        <v>550</v>
      </c>
      <c r="W17" t="s">
        <v>14</v>
      </c>
      <c r="X17" t="s">
        <v>15</v>
      </c>
      <c r="Y17" s="6" t="str">
        <f t="shared" si="0"/>
        <v>Domestique</v>
      </c>
      <c r="Z17" s="5">
        <v>0.85</v>
      </c>
      <c r="AA17" s="5" t="s">
        <v>1268</v>
      </c>
      <c r="AB17" s="5" t="s">
        <v>1269</v>
      </c>
      <c r="AC17" s="5" t="s">
        <v>1270</v>
      </c>
      <c r="AD17">
        <f t="shared" si="1"/>
        <v>109</v>
      </c>
      <c r="AE1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" spans="1:31" x14ac:dyDescent="0.35">
      <c r="A18" t="s">
        <v>6</v>
      </c>
      <c r="B18" t="s">
        <v>10</v>
      </c>
      <c r="C18" t="s">
        <v>16</v>
      </c>
      <c r="D18" t="s">
        <v>19</v>
      </c>
      <c r="E18" t="s">
        <v>17</v>
      </c>
      <c r="F18" t="s">
        <v>18</v>
      </c>
      <c r="G18" t="s">
        <v>11</v>
      </c>
      <c r="H18" s="4">
        <v>7512</v>
      </c>
      <c r="I18" t="s">
        <v>24</v>
      </c>
      <c r="J18" t="s">
        <v>21</v>
      </c>
      <c r="K18" t="s">
        <v>20</v>
      </c>
      <c r="L18" t="s">
        <v>22</v>
      </c>
      <c r="M18" t="s">
        <v>23</v>
      </c>
      <c r="N18" t="s">
        <v>11</v>
      </c>
      <c r="O18" t="s">
        <v>551</v>
      </c>
      <c r="P18">
        <v>378481</v>
      </c>
      <c r="Q18">
        <v>31059164901869</v>
      </c>
      <c r="R18" s="4">
        <v>7711</v>
      </c>
      <c r="S18" s="1">
        <v>45447.574999999997</v>
      </c>
      <c r="T18" t="s">
        <v>516</v>
      </c>
      <c r="U18" t="s">
        <v>79</v>
      </c>
      <c r="V18" t="s">
        <v>552</v>
      </c>
      <c r="W18" t="s">
        <v>14</v>
      </c>
      <c r="X18" t="s">
        <v>15</v>
      </c>
      <c r="Y18" s="6" t="str">
        <f t="shared" si="0"/>
        <v>Domestique</v>
      </c>
      <c r="Z18" s="5">
        <v>0.85</v>
      </c>
      <c r="AA18" s="5" t="s">
        <v>1268</v>
      </c>
      <c r="AB18" s="5" t="s">
        <v>1269</v>
      </c>
      <c r="AC18" s="5" t="s">
        <v>1270</v>
      </c>
      <c r="AD18">
        <f t="shared" si="1"/>
        <v>109</v>
      </c>
      <c r="AE1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9" spans="1:31" x14ac:dyDescent="0.35">
      <c r="A19" t="s">
        <v>6</v>
      </c>
      <c r="B19" t="s">
        <v>10</v>
      </c>
      <c r="C19" t="s">
        <v>16</v>
      </c>
      <c r="D19" t="s">
        <v>19</v>
      </c>
      <c r="E19" t="s">
        <v>17</v>
      </c>
      <c r="F19" t="s">
        <v>18</v>
      </c>
      <c r="G19" t="s">
        <v>11</v>
      </c>
      <c r="H19" s="4">
        <v>7512</v>
      </c>
      <c r="I19" t="s">
        <v>24</v>
      </c>
      <c r="J19" t="s">
        <v>21</v>
      </c>
      <c r="K19" t="s">
        <v>20</v>
      </c>
      <c r="L19" t="s">
        <v>22</v>
      </c>
      <c r="M19" t="s">
        <v>23</v>
      </c>
      <c r="N19" t="s">
        <v>11</v>
      </c>
      <c r="O19" t="s">
        <v>553</v>
      </c>
      <c r="P19">
        <v>378480</v>
      </c>
      <c r="Q19">
        <v>31059164900648</v>
      </c>
      <c r="R19" s="4">
        <v>7711</v>
      </c>
      <c r="S19" s="1">
        <v>45447.569444444445</v>
      </c>
      <c r="T19" t="s">
        <v>516</v>
      </c>
      <c r="U19" t="s">
        <v>79</v>
      </c>
      <c r="V19" t="s">
        <v>554</v>
      </c>
      <c r="W19" t="s">
        <v>14</v>
      </c>
      <c r="X19" t="s">
        <v>15</v>
      </c>
      <c r="Y19" s="6" t="str">
        <f t="shared" si="0"/>
        <v>Domestique</v>
      </c>
      <c r="Z19" s="5">
        <v>0.85</v>
      </c>
      <c r="AA19" s="5" t="s">
        <v>1268</v>
      </c>
      <c r="AB19" s="5" t="s">
        <v>1269</v>
      </c>
      <c r="AC19" s="5" t="s">
        <v>1270</v>
      </c>
      <c r="AD19">
        <f t="shared" si="1"/>
        <v>109</v>
      </c>
      <c r="AE1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" spans="1:31" x14ac:dyDescent="0.35">
      <c r="A20" t="s">
        <v>6</v>
      </c>
      <c r="B20" t="s">
        <v>10</v>
      </c>
      <c r="C20" t="s">
        <v>16</v>
      </c>
      <c r="D20" t="s">
        <v>19</v>
      </c>
      <c r="E20" t="s">
        <v>17</v>
      </c>
      <c r="F20" t="s">
        <v>18</v>
      </c>
      <c r="G20" t="s">
        <v>11</v>
      </c>
      <c r="H20" s="4">
        <v>7512</v>
      </c>
      <c r="I20" t="s">
        <v>24</v>
      </c>
      <c r="J20" t="s">
        <v>21</v>
      </c>
      <c r="K20" t="s">
        <v>20</v>
      </c>
      <c r="L20" t="s">
        <v>22</v>
      </c>
      <c r="M20" t="s">
        <v>23</v>
      </c>
      <c r="N20" t="s">
        <v>11</v>
      </c>
      <c r="O20" t="s">
        <v>555</v>
      </c>
      <c r="P20">
        <v>378479</v>
      </c>
      <c r="Q20">
        <v>31059164900119</v>
      </c>
      <c r="R20" s="4">
        <v>7711</v>
      </c>
      <c r="S20" s="1">
        <v>45447.566666666666</v>
      </c>
      <c r="T20" t="s">
        <v>516</v>
      </c>
      <c r="U20" t="s">
        <v>79</v>
      </c>
      <c r="V20" t="s">
        <v>556</v>
      </c>
      <c r="W20" t="s">
        <v>14</v>
      </c>
      <c r="X20" t="s">
        <v>15</v>
      </c>
      <c r="Y20" s="6" t="str">
        <f t="shared" si="0"/>
        <v>Domestique</v>
      </c>
      <c r="Z20" s="5">
        <v>0.85</v>
      </c>
      <c r="AA20" s="5" t="s">
        <v>1268</v>
      </c>
      <c r="AB20" s="5" t="s">
        <v>1269</v>
      </c>
      <c r="AC20" s="5" t="s">
        <v>1270</v>
      </c>
      <c r="AD20">
        <f t="shared" si="1"/>
        <v>109</v>
      </c>
      <c r="AE2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" spans="1:31" x14ac:dyDescent="0.35">
      <c r="A21" t="s">
        <v>6</v>
      </c>
      <c r="B21" t="s">
        <v>10</v>
      </c>
      <c r="C21" t="s">
        <v>16</v>
      </c>
      <c r="D21" t="s">
        <v>19</v>
      </c>
      <c r="E21" t="s">
        <v>17</v>
      </c>
      <c r="F21" t="s">
        <v>18</v>
      </c>
      <c r="G21" t="s">
        <v>11</v>
      </c>
      <c r="H21" s="4">
        <v>7512</v>
      </c>
      <c r="I21" t="s">
        <v>24</v>
      </c>
      <c r="J21" t="s">
        <v>21</v>
      </c>
      <c r="K21" t="s">
        <v>20</v>
      </c>
      <c r="L21" t="s">
        <v>22</v>
      </c>
      <c r="M21" t="s">
        <v>23</v>
      </c>
      <c r="N21" t="s">
        <v>11</v>
      </c>
      <c r="O21" t="s">
        <v>557</v>
      </c>
      <c r="P21">
        <v>378473</v>
      </c>
      <c r="Q21">
        <v>31059164902248</v>
      </c>
      <c r="R21" s="4">
        <v>7711</v>
      </c>
      <c r="S21" s="1">
        <v>45447.5625</v>
      </c>
      <c r="T21" t="s">
        <v>558</v>
      </c>
      <c r="U21" t="s">
        <v>559</v>
      </c>
      <c r="V21" t="s">
        <v>560</v>
      </c>
      <c r="W21" t="s">
        <v>14</v>
      </c>
      <c r="X21" t="s">
        <v>15</v>
      </c>
      <c r="Y21" s="6" t="str">
        <f t="shared" si="0"/>
        <v>Domestique</v>
      </c>
      <c r="Z21" s="5">
        <v>0.85</v>
      </c>
      <c r="AA21" s="5" t="s">
        <v>1268</v>
      </c>
      <c r="AB21" s="5" t="s">
        <v>1269</v>
      </c>
      <c r="AC21" s="5" t="s">
        <v>1270</v>
      </c>
      <c r="AD21">
        <f t="shared" si="1"/>
        <v>109</v>
      </c>
      <c r="AE2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" spans="1:31" x14ac:dyDescent="0.35">
      <c r="A22" t="s">
        <v>6</v>
      </c>
      <c r="B22" t="s">
        <v>10</v>
      </c>
      <c r="C22" t="s">
        <v>16</v>
      </c>
      <c r="D22" t="s">
        <v>19</v>
      </c>
      <c r="E22" t="s">
        <v>17</v>
      </c>
      <c r="F22" t="s">
        <v>18</v>
      </c>
      <c r="G22" t="s">
        <v>11</v>
      </c>
      <c r="H22" s="4">
        <v>7512</v>
      </c>
      <c r="I22" t="s">
        <v>24</v>
      </c>
      <c r="J22" t="s">
        <v>21</v>
      </c>
      <c r="K22" t="s">
        <v>20</v>
      </c>
      <c r="L22" t="s">
        <v>22</v>
      </c>
      <c r="M22" t="s">
        <v>23</v>
      </c>
      <c r="N22" t="s">
        <v>11</v>
      </c>
      <c r="O22" t="s">
        <v>561</v>
      </c>
      <c r="P22">
        <v>378471</v>
      </c>
      <c r="Q22">
        <v>31059164902263</v>
      </c>
      <c r="R22" s="4">
        <v>7711</v>
      </c>
      <c r="S22" s="1">
        <v>45447.55972222222</v>
      </c>
      <c r="T22" t="s">
        <v>516</v>
      </c>
      <c r="U22" t="s">
        <v>559</v>
      </c>
      <c r="V22" t="s">
        <v>562</v>
      </c>
      <c r="W22" t="s">
        <v>14</v>
      </c>
      <c r="X22" t="s">
        <v>15</v>
      </c>
      <c r="Y22" s="6" t="str">
        <f t="shared" si="0"/>
        <v>Domestique</v>
      </c>
      <c r="Z22" s="5">
        <v>0.85</v>
      </c>
      <c r="AA22" s="5" t="s">
        <v>1268</v>
      </c>
      <c r="AB22" s="5" t="s">
        <v>1269</v>
      </c>
      <c r="AC22" s="5" t="s">
        <v>1270</v>
      </c>
      <c r="AD22">
        <f t="shared" si="1"/>
        <v>109</v>
      </c>
      <c r="AE2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" spans="1:31" x14ac:dyDescent="0.35">
      <c r="A23" t="s">
        <v>6</v>
      </c>
      <c r="B23" t="s">
        <v>10</v>
      </c>
      <c r="C23" t="s">
        <v>16</v>
      </c>
      <c r="D23" t="s">
        <v>19</v>
      </c>
      <c r="E23" t="s">
        <v>17</v>
      </c>
      <c r="F23" t="s">
        <v>18</v>
      </c>
      <c r="G23" t="s">
        <v>11</v>
      </c>
      <c r="H23" s="4">
        <v>7512</v>
      </c>
      <c r="I23" t="s">
        <v>24</v>
      </c>
      <c r="J23" t="s">
        <v>21</v>
      </c>
      <c r="K23" t="s">
        <v>20</v>
      </c>
      <c r="L23" t="s">
        <v>22</v>
      </c>
      <c r="M23" t="s">
        <v>23</v>
      </c>
      <c r="N23" t="s">
        <v>11</v>
      </c>
      <c r="O23" t="s">
        <v>563</v>
      </c>
      <c r="P23">
        <v>378470</v>
      </c>
      <c r="Q23">
        <v>31059164900879</v>
      </c>
      <c r="R23" s="4">
        <v>7711</v>
      </c>
      <c r="S23" s="1">
        <v>45447.555555555555</v>
      </c>
      <c r="T23" t="s">
        <v>516</v>
      </c>
      <c r="U23" t="s">
        <v>559</v>
      </c>
      <c r="V23" t="s">
        <v>564</v>
      </c>
      <c r="W23" t="s">
        <v>14</v>
      </c>
      <c r="X23" t="s">
        <v>15</v>
      </c>
      <c r="Y23" s="6" t="str">
        <f t="shared" si="0"/>
        <v>Domestique</v>
      </c>
      <c r="Z23" s="5">
        <v>0.85</v>
      </c>
      <c r="AA23" s="5" t="s">
        <v>1268</v>
      </c>
      <c r="AB23" s="5" t="s">
        <v>1269</v>
      </c>
      <c r="AC23" s="5" t="s">
        <v>1270</v>
      </c>
      <c r="AD23">
        <f t="shared" si="1"/>
        <v>109</v>
      </c>
      <c r="AE2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" spans="1:31" x14ac:dyDescent="0.35">
      <c r="A24" t="s">
        <v>6</v>
      </c>
      <c r="B24" t="s">
        <v>10</v>
      </c>
      <c r="C24" t="s">
        <v>16</v>
      </c>
      <c r="D24" t="s">
        <v>19</v>
      </c>
      <c r="E24" t="s">
        <v>17</v>
      </c>
      <c r="F24" t="s">
        <v>18</v>
      </c>
      <c r="G24" t="s">
        <v>11</v>
      </c>
      <c r="H24" s="4">
        <v>7512</v>
      </c>
      <c r="I24" t="s">
        <v>24</v>
      </c>
      <c r="J24" t="s">
        <v>21</v>
      </c>
      <c r="K24" t="s">
        <v>20</v>
      </c>
      <c r="L24" t="s">
        <v>22</v>
      </c>
      <c r="M24" t="s">
        <v>23</v>
      </c>
      <c r="N24" t="s">
        <v>11</v>
      </c>
      <c r="O24" t="s">
        <v>565</v>
      </c>
      <c r="P24">
        <v>378469</v>
      </c>
      <c r="Q24">
        <v>31059164901778</v>
      </c>
      <c r="R24" s="4">
        <v>7711</v>
      </c>
      <c r="S24" s="1">
        <v>45447.553472222222</v>
      </c>
      <c r="T24" t="s">
        <v>516</v>
      </c>
      <c r="U24" t="s">
        <v>559</v>
      </c>
      <c r="V24" t="s">
        <v>566</v>
      </c>
      <c r="W24" t="s">
        <v>14</v>
      </c>
      <c r="X24" t="s">
        <v>15</v>
      </c>
      <c r="Y24" s="6" t="str">
        <f t="shared" si="0"/>
        <v>Domestique</v>
      </c>
      <c r="Z24" s="5">
        <v>0.85</v>
      </c>
      <c r="AA24" s="5" t="s">
        <v>1268</v>
      </c>
      <c r="AB24" s="5" t="s">
        <v>1269</v>
      </c>
      <c r="AC24" s="5" t="s">
        <v>1270</v>
      </c>
      <c r="AD24">
        <f t="shared" si="1"/>
        <v>109</v>
      </c>
      <c r="AE2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" spans="1:31" x14ac:dyDescent="0.35">
      <c r="A25" t="s">
        <v>6</v>
      </c>
      <c r="B25" t="s">
        <v>10</v>
      </c>
      <c r="C25" t="s">
        <v>16</v>
      </c>
      <c r="D25" t="s">
        <v>19</v>
      </c>
      <c r="E25" t="s">
        <v>17</v>
      </c>
      <c r="F25" t="s">
        <v>18</v>
      </c>
      <c r="G25" t="s">
        <v>11</v>
      </c>
      <c r="H25" s="4">
        <v>7512</v>
      </c>
      <c r="I25" t="s">
        <v>24</v>
      </c>
      <c r="J25" t="s">
        <v>21</v>
      </c>
      <c r="K25" t="s">
        <v>20</v>
      </c>
      <c r="L25" t="s">
        <v>22</v>
      </c>
      <c r="M25" t="s">
        <v>23</v>
      </c>
      <c r="N25" t="s">
        <v>11</v>
      </c>
      <c r="O25" t="s">
        <v>567</v>
      </c>
      <c r="P25">
        <v>378467</v>
      </c>
      <c r="Q25">
        <v>31059164900861</v>
      </c>
      <c r="R25" s="4">
        <v>7711</v>
      </c>
      <c r="S25" s="1">
        <v>45447.52847222222</v>
      </c>
      <c r="T25" t="s">
        <v>516</v>
      </c>
      <c r="U25" t="s">
        <v>559</v>
      </c>
      <c r="V25" t="s">
        <v>568</v>
      </c>
      <c r="W25" t="s">
        <v>14</v>
      </c>
      <c r="X25" t="s">
        <v>15</v>
      </c>
      <c r="Y25" s="6" t="str">
        <f t="shared" si="0"/>
        <v>Domestique</v>
      </c>
      <c r="Z25" s="5">
        <v>0.85</v>
      </c>
      <c r="AA25" s="5" t="s">
        <v>1268</v>
      </c>
      <c r="AB25" s="5" t="s">
        <v>1269</v>
      </c>
      <c r="AC25" s="5" t="s">
        <v>1270</v>
      </c>
      <c r="AD25">
        <f t="shared" si="1"/>
        <v>109</v>
      </c>
      <c r="AE2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" spans="1:31" x14ac:dyDescent="0.35">
      <c r="A26" t="s">
        <v>6</v>
      </c>
      <c r="B26" t="s">
        <v>10</v>
      </c>
      <c r="C26" t="s">
        <v>16</v>
      </c>
      <c r="D26" t="s">
        <v>19</v>
      </c>
      <c r="E26" t="s">
        <v>17</v>
      </c>
      <c r="F26" t="s">
        <v>18</v>
      </c>
      <c r="G26" t="s">
        <v>11</v>
      </c>
      <c r="H26" s="4">
        <v>7512</v>
      </c>
      <c r="I26" t="s">
        <v>24</v>
      </c>
      <c r="J26" t="s">
        <v>21</v>
      </c>
      <c r="K26" t="s">
        <v>20</v>
      </c>
      <c r="L26" t="s">
        <v>22</v>
      </c>
      <c r="M26" t="s">
        <v>23</v>
      </c>
      <c r="N26" t="s">
        <v>11</v>
      </c>
      <c r="O26" t="s">
        <v>569</v>
      </c>
      <c r="P26">
        <v>378466</v>
      </c>
      <c r="Q26">
        <v>31059164900697</v>
      </c>
      <c r="R26" s="4">
        <v>7711</v>
      </c>
      <c r="S26" s="1">
        <v>45447.525694444441</v>
      </c>
      <c r="T26" t="s">
        <v>516</v>
      </c>
      <c r="U26" t="s">
        <v>559</v>
      </c>
      <c r="V26" t="s">
        <v>570</v>
      </c>
      <c r="W26" t="s">
        <v>14</v>
      </c>
      <c r="X26" t="s">
        <v>15</v>
      </c>
      <c r="Y26" s="6" t="str">
        <f t="shared" si="0"/>
        <v>Domestique</v>
      </c>
      <c r="Z26" s="5">
        <v>0.85</v>
      </c>
      <c r="AA26" s="5" t="s">
        <v>1268</v>
      </c>
      <c r="AB26" s="5" t="s">
        <v>1269</v>
      </c>
      <c r="AC26" s="5" t="s">
        <v>1270</v>
      </c>
      <c r="AD26">
        <f t="shared" si="1"/>
        <v>109</v>
      </c>
      <c r="AE2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" spans="1:31" x14ac:dyDescent="0.35">
      <c r="A27" t="s">
        <v>6</v>
      </c>
      <c r="B27" t="s">
        <v>10</v>
      </c>
      <c r="C27" t="s">
        <v>16</v>
      </c>
      <c r="D27" t="s">
        <v>19</v>
      </c>
      <c r="E27" t="s">
        <v>17</v>
      </c>
      <c r="F27" t="s">
        <v>18</v>
      </c>
      <c r="G27" t="s">
        <v>11</v>
      </c>
      <c r="H27" s="4">
        <v>7512</v>
      </c>
      <c r="I27" t="s">
        <v>24</v>
      </c>
      <c r="J27" t="s">
        <v>21</v>
      </c>
      <c r="K27" t="s">
        <v>20</v>
      </c>
      <c r="L27" t="s">
        <v>22</v>
      </c>
      <c r="M27" t="s">
        <v>23</v>
      </c>
      <c r="N27" t="s">
        <v>11</v>
      </c>
      <c r="O27" t="s">
        <v>571</v>
      </c>
      <c r="P27">
        <v>378463</v>
      </c>
      <c r="Q27">
        <v>31059164900663</v>
      </c>
      <c r="R27" s="4">
        <v>7711</v>
      </c>
      <c r="S27" s="1">
        <v>45447.521527777775</v>
      </c>
      <c r="T27" t="s">
        <v>516</v>
      </c>
      <c r="U27" t="s">
        <v>559</v>
      </c>
      <c r="V27" t="s">
        <v>572</v>
      </c>
      <c r="W27" t="s">
        <v>14</v>
      </c>
      <c r="X27" t="s">
        <v>15</v>
      </c>
      <c r="Y27" s="6" t="str">
        <f t="shared" si="0"/>
        <v>Domestique</v>
      </c>
      <c r="Z27" s="5">
        <v>0.85</v>
      </c>
      <c r="AA27" s="5" t="s">
        <v>1268</v>
      </c>
      <c r="AB27" s="5" t="s">
        <v>1269</v>
      </c>
      <c r="AC27" s="5" t="s">
        <v>1270</v>
      </c>
      <c r="AD27">
        <f t="shared" si="1"/>
        <v>109</v>
      </c>
      <c r="AE2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8" spans="1:31" x14ac:dyDescent="0.35">
      <c r="A28" t="s">
        <v>6</v>
      </c>
      <c r="B28" t="s">
        <v>10</v>
      </c>
      <c r="C28" t="s">
        <v>16</v>
      </c>
      <c r="D28" t="s">
        <v>19</v>
      </c>
      <c r="E28" t="s">
        <v>17</v>
      </c>
      <c r="F28" t="s">
        <v>18</v>
      </c>
      <c r="G28" t="s">
        <v>11</v>
      </c>
      <c r="H28" s="4">
        <v>7512</v>
      </c>
      <c r="I28" t="s">
        <v>24</v>
      </c>
      <c r="J28" t="s">
        <v>21</v>
      </c>
      <c r="K28" t="s">
        <v>20</v>
      </c>
      <c r="L28" t="s">
        <v>22</v>
      </c>
      <c r="M28" t="s">
        <v>23</v>
      </c>
      <c r="N28" t="s">
        <v>11</v>
      </c>
      <c r="O28" t="s">
        <v>573</v>
      </c>
      <c r="P28">
        <v>378460</v>
      </c>
      <c r="Q28">
        <v>31059164900598</v>
      </c>
      <c r="R28" s="4">
        <v>7711</v>
      </c>
      <c r="S28" s="1">
        <v>45447.515972222223</v>
      </c>
      <c r="T28" t="s">
        <v>516</v>
      </c>
      <c r="U28" t="s">
        <v>559</v>
      </c>
      <c r="V28" t="s">
        <v>574</v>
      </c>
      <c r="W28" t="s">
        <v>14</v>
      </c>
      <c r="X28" t="s">
        <v>15</v>
      </c>
      <c r="Y28" s="6" t="str">
        <f t="shared" si="0"/>
        <v>Domestique</v>
      </c>
      <c r="Z28" s="5">
        <v>0.85</v>
      </c>
      <c r="AA28" s="5" t="s">
        <v>1268</v>
      </c>
      <c r="AB28" s="5" t="s">
        <v>1269</v>
      </c>
      <c r="AC28" s="5" t="s">
        <v>1270</v>
      </c>
      <c r="AD28">
        <f t="shared" si="1"/>
        <v>109</v>
      </c>
      <c r="AE2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9" spans="1:31" x14ac:dyDescent="0.35">
      <c r="A29" t="s">
        <v>6</v>
      </c>
      <c r="B29" t="s">
        <v>10</v>
      </c>
      <c r="C29" t="s">
        <v>16</v>
      </c>
      <c r="D29" t="s">
        <v>19</v>
      </c>
      <c r="E29" t="s">
        <v>17</v>
      </c>
      <c r="F29" t="s">
        <v>18</v>
      </c>
      <c r="G29" t="s">
        <v>11</v>
      </c>
      <c r="H29" s="4">
        <v>7512</v>
      </c>
      <c r="I29" t="s">
        <v>24</v>
      </c>
      <c r="J29" t="s">
        <v>21</v>
      </c>
      <c r="K29" t="s">
        <v>20</v>
      </c>
      <c r="L29" t="s">
        <v>22</v>
      </c>
      <c r="M29" t="s">
        <v>23</v>
      </c>
      <c r="N29" t="s">
        <v>11</v>
      </c>
      <c r="O29" t="s">
        <v>575</v>
      </c>
      <c r="P29">
        <v>378459</v>
      </c>
      <c r="Q29">
        <v>31059164900473</v>
      </c>
      <c r="R29" s="4">
        <v>7711</v>
      </c>
      <c r="S29" s="1">
        <v>45447.513194444444</v>
      </c>
      <c r="T29" t="s">
        <v>516</v>
      </c>
      <c r="U29" t="s">
        <v>559</v>
      </c>
      <c r="V29" t="s">
        <v>576</v>
      </c>
      <c r="W29" t="s">
        <v>14</v>
      </c>
      <c r="X29" t="s">
        <v>15</v>
      </c>
      <c r="Y29" s="6" t="str">
        <f t="shared" si="0"/>
        <v>Domestique</v>
      </c>
      <c r="Z29" s="5">
        <v>0.85</v>
      </c>
      <c r="AA29" s="5" t="s">
        <v>1268</v>
      </c>
      <c r="AB29" s="5" t="s">
        <v>1269</v>
      </c>
      <c r="AC29" s="5" t="s">
        <v>1270</v>
      </c>
      <c r="AD29">
        <f t="shared" si="1"/>
        <v>109</v>
      </c>
      <c r="AE2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0" spans="1:31" x14ac:dyDescent="0.35">
      <c r="A30" t="s">
        <v>6</v>
      </c>
      <c r="B30" t="s">
        <v>10</v>
      </c>
      <c r="C30" t="s">
        <v>16</v>
      </c>
      <c r="D30" t="s">
        <v>19</v>
      </c>
      <c r="E30" t="s">
        <v>17</v>
      </c>
      <c r="F30" t="s">
        <v>18</v>
      </c>
      <c r="G30" t="s">
        <v>11</v>
      </c>
      <c r="H30" s="4">
        <v>7512</v>
      </c>
      <c r="I30" t="s">
        <v>24</v>
      </c>
      <c r="J30" t="s">
        <v>21</v>
      </c>
      <c r="K30" t="s">
        <v>20</v>
      </c>
      <c r="L30" t="s">
        <v>22</v>
      </c>
      <c r="M30" t="s">
        <v>23</v>
      </c>
      <c r="N30" t="s">
        <v>11</v>
      </c>
      <c r="O30" t="s">
        <v>577</v>
      </c>
      <c r="P30">
        <v>378458</v>
      </c>
      <c r="Q30">
        <v>31059164900283</v>
      </c>
      <c r="R30" s="4">
        <v>7711</v>
      </c>
      <c r="S30" s="1">
        <v>45447.509722222225</v>
      </c>
      <c r="T30" t="s">
        <v>516</v>
      </c>
      <c r="U30" t="s">
        <v>559</v>
      </c>
      <c r="V30" t="s">
        <v>578</v>
      </c>
      <c r="W30" t="s">
        <v>14</v>
      </c>
      <c r="X30" t="s">
        <v>15</v>
      </c>
      <c r="Y30" s="6" t="str">
        <f t="shared" si="0"/>
        <v>Domestique</v>
      </c>
      <c r="Z30" s="5">
        <v>0.85</v>
      </c>
      <c r="AA30" s="5" t="s">
        <v>1268</v>
      </c>
      <c r="AB30" s="5" t="s">
        <v>1269</v>
      </c>
      <c r="AC30" s="5" t="s">
        <v>1270</v>
      </c>
      <c r="AD30">
        <f t="shared" si="1"/>
        <v>109</v>
      </c>
      <c r="AE3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1" spans="1:31" x14ac:dyDescent="0.35">
      <c r="A31" t="s">
        <v>6</v>
      </c>
      <c r="B31" t="s">
        <v>10</v>
      </c>
      <c r="C31" t="s">
        <v>16</v>
      </c>
      <c r="D31" t="s">
        <v>19</v>
      </c>
      <c r="E31" t="s">
        <v>17</v>
      </c>
      <c r="F31" t="s">
        <v>18</v>
      </c>
      <c r="G31" t="s">
        <v>11</v>
      </c>
      <c r="H31" s="4">
        <v>7512</v>
      </c>
      <c r="I31" t="s">
        <v>24</v>
      </c>
      <c r="J31" t="s">
        <v>21</v>
      </c>
      <c r="K31" t="s">
        <v>20</v>
      </c>
      <c r="L31" t="s">
        <v>22</v>
      </c>
      <c r="M31" t="s">
        <v>23</v>
      </c>
      <c r="N31" t="s">
        <v>11</v>
      </c>
      <c r="O31" t="s">
        <v>579</v>
      </c>
      <c r="P31">
        <v>378448</v>
      </c>
      <c r="Q31">
        <v>31059164900309</v>
      </c>
      <c r="R31" s="4">
        <v>7711</v>
      </c>
      <c r="S31" s="1">
        <v>45447.504166666666</v>
      </c>
      <c r="T31" t="s">
        <v>516</v>
      </c>
      <c r="U31" t="s">
        <v>559</v>
      </c>
      <c r="V31" t="s">
        <v>580</v>
      </c>
      <c r="W31" t="s">
        <v>14</v>
      </c>
      <c r="X31" t="s">
        <v>15</v>
      </c>
      <c r="Y31" s="6" t="str">
        <f t="shared" si="0"/>
        <v>Domestique</v>
      </c>
      <c r="Z31" s="5">
        <v>0.85</v>
      </c>
      <c r="AA31" s="5" t="s">
        <v>1268</v>
      </c>
      <c r="AB31" s="5" t="s">
        <v>1269</v>
      </c>
      <c r="AC31" s="5" t="s">
        <v>1270</v>
      </c>
      <c r="AD31">
        <f t="shared" si="1"/>
        <v>109</v>
      </c>
      <c r="AE3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2" spans="1:31" x14ac:dyDescent="0.35">
      <c r="A32" t="s">
        <v>6</v>
      </c>
      <c r="B32" t="s">
        <v>10</v>
      </c>
      <c r="C32" t="s">
        <v>16</v>
      </c>
      <c r="D32" t="s">
        <v>19</v>
      </c>
      <c r="E32" t="s">
        <v>17</v>
      </c>
      <c r="F32" t="s">
        <v>18</v>
      </c>
      <c r="G32" t="s">
        <v>11</v>
      </c>
      <c r="H32" s="4">
        <v>7512</v>
      </c>
      <c r="I32" t="s">
        <v>24</v>
      </c>
      <c r="J32" t="s">
        <v>21</v>
      </c>
      <c r="K32" t="s">
        <v>20</v>
      </c>
      <c r="L32" t="s">
        <v>22</v>
      </c>
      <c r="M32" t="s">
        <v>23</v>
      </c>
      <c r="N32" t="s">
        <v>11</v>
      </c>
      <c r="O32" t="s">
        <v>581</v>
      </c>
      <c r="P32">
        <v>378446</v>
      </c>
      <c r="Q32">
        <v>31059164902255</v>
      </c>
      <c r="R32" s="4">
        <v>7711</v>
      </c>
      <c r="S32" s="1">
        <v>45447.5</v>
      </c>
      <c r="T32" t="s">
        <v>516</v>
      </c>
      <c r="U32" t="s">
        <v>79</v>
      </c>
      <c r="V32" t="s">
        <v>582</v>
      </c>
      <c r="W32" t="s">
        <v>14</v>
      </c>
      <c r="X32" t="s">
        <v>15</v>
      </c>
      <c r="Y32" s="6" t="str">
        <f t="shared" si="0"/>
        <v>Domestique</v>
      </c>
      <c r="Z32" s="5">
        <v>0.85</v>
      </c>
      <c r="AA32" s="5" t="s">
        <v>1268</v>
      </c>
      <c r="AB32" s="5" t="s">
        <v>1269</v>
      </c>
      <c r="AC32" s="5" t="s">
        <v>1270</v>
      </c>
      <c r="AD32">
        <f t="shared" si="1"/>
        <v>109</v>
      </c>
      <c r="AE3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3" spans="1:31" x14ac:dyDescent="0.35">
      <c r="A33" t="s">
        <v>6</v>
      </c>
      <c r="B33" t="s">
        <v>10</v>
      </c>
      <c r="C33" t="s">
        <v>16</v>
      </c>
      <c r="D33" t="s">
        <v>19</v>
      </c>
      <c r="E33" t="s">
        <v>17</v>
      </c>
      <c r="F33" t="s">
        <v>18</v>
      </c>
      <c r="G33" t="s">
        <v>11</v>
      </c>
      <c r="H33" s="4">
        <v>7512</v>
      </c>
      <c r="I33" t="s">
        <v>24</v>
      </c>
      <c r="J33" t="s">
        <v>21</v>
      </c>
      <c r="K33" t="s">
        <v>20</v>
      </c>
      <c r="L33" t="s">
        <v>22</v>
      </c>
      <c r="M33" t="s">
        <v>23</v>
      </c>
      <c r="N33" t="s">
        <v>11</v>
      </c>
      <c r="O33" t="s">
        <v>583</v>
      </c>
      <c r="P33">
        <v>378430</v>
      </c>
      <c r="Q33">
        <v>31059164901737</v>
      </c>
      <c r="R33" s="4">
        <v>7711</v>
      </c>
      <c r="S33" s="1">
        <v>45447.48333333333</v>
      </c>
      <c r="T33" t="s">
        <v>516</v>
      </c>
      <c r="U33" t="s">
        <v>79</v>
      </c>
      <c r="V33" t="s">
        <v>584</v>
      </c>
      <c r="W33" t="s">
        <v>14</v>
      </c>
      <c r="X33" t="s">
        <v>15</v>
      </c>
      <c r="Y33" s="6" t="str">
        <f t="shared" si="0"/>
        <v>Domestique</v>
      </c>
      <c r="Z33" s="5">
        <v>0.85</v>
      </c>
      <c r="AA33" s="5" t="s">
        <v>1268</v>
      </c>
      <c r="AB33" s="5" t="s">
        <v>1269</v>
      </c>
      <c r="AC33" s="5" t="s">
        <v>1270</v>
      </c>
      <c r="AD33">
        <f t="shared" si="1"/>
        <v>109</v>
      </c>
      <c r="AE3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4" spans="1:31" x14ac:dyDescent="0.35">
      <c r="A34" t="s">
        <v>6</v>
      </c>
      <c r="B34" t="s">
        <v>10</v>
      </c>
      <c r="C34" t="s">
        <v>16</v>
      </c>
      <c r="D34" t="s">
        <v>19</v>
      </c>
      <c r="E34" t="s">
        <v>17</v>
      </c>
      <c r="F34" t="s">
        <v>18</v>
      </c>
      <c r="G34" t="s">
        <v>11</v>
      </c>
      <c r="H34" s="4">
        <v>7512</v>
      </c>
      <c r="I34" t="s">
        <v>24</v>
      </c>
      <c r="J34" t="s">
        <v>21</v>
      </c>
      <c r="K34" t="s">
        <v>20</v>
      </c>
      <c r="L34" t="s">
        <v>22</v>
      </c>
      <c r="M34" t="s">
        <v>23</v>
      </c>
      <c r="N34" t="s">
        <v>11</v>
      </c>
      <c r="O34" t="s">
        <v>585</v>
      </c>
      <c r="P34">
        <v>378422</v>
      </c>
      <c r="Q34">
        <v>31059164901794</v>
      </c>
      <c r="R34" s="4">
        <v>7711</v>
      </c>
      <c r="S34" s="1">
        <v>45447.481249999997</v>
      </c>
      <c r="T34" t="s">
        <v>516</v>
      </c>
      <c r="U34" t="s">
        <v>79</v>
      </c>
      <c r="V34" t="s">
        <v>586</v>
      </c>
      <c r="W34" t="s">
        <v>14</v>
      </c>
      <c r="X34" t="s">
        <v>15</v>
      </c>
      <c r="Y34" s="6" t="str">
        <f t="shared" si="0"/>
        <v>Domestique</v>
      </c>
      <c r="Z34" s="5">
        <v>0.85</v>
      </c>
      <c r="AA34" s="5" t="s">
        <v>1268</v>
      </c>
      <c r="AB34" s="5" t="s">
        <v>1269</v>
      </c>
      <c r="AC34" s="5" t="s">
        <v>1270</v>
      </c>
      <c r="AD34">
        <f t="shared" si="1"/>
        <v>109</v>
      </c>
      <c r="AE3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5" spans="1:31" x14ac:dyDescent="0.35">
      <c r="A35" t="s">
        <v>6</v>
      </c>
      <c r="B35" t="s">
        <v>10</v>
      </c>
      <c r="C35" t="s">
        <v>16</v>
      </c>
      <c r="D35" t="s">
        <v>19</v>
      </c>
      <c r="E35" t="s">
        <v>17</v>
      </c>
      <c r="F35" t="s">
        <v>18</v>
      </c>
      <c r="G35" t="s">
        <v>11</v>
      </c>
      <c r="H35" s="4">
        <v>7512</v>
      </c>
      <c r="I35" t="s">
        <v>24</v>
      </c>
      <c r="J35" t="s">
        <v>21</v>
      </c>
      <c r="K35" t="s">
        <v>20</v>
      </c>
      <c r="L35" t="s">
        <v>22</v>
      </c>
      <c r="M35" t="s">
        <v>23</v>
      </c>
      <c r="N35" t="s">
        <v>11</v>
      </c>
      <c r="O35" t="s">
        <v>587</v>
      </c>
      <c r="P35">
        <v>378420</v>
      </c>
      <c r="Q35">
        <v>31059164900614</v>
      </c>
      <c r="R35" s="4">
        <v>7711</v>
      </c>
      <c r="S35" s="1">
        <v>45447.477083333331</v>
      </c>
      <c r="T35" t="s">
        <v>516</v>
      </c>
      <c r="U35" t="s">
        <v>79</v>
      </c>
      <c r="V35" t="s">
        <v>588</v>
      </c>
      <c r="W35" t="s">
        <v>14</v>
      </c>
      <c r="X35" t="s">
        <v>15</v>
      </c>
      <c r="Y35" s="6" t="str">
        <f t="shared" si="0"/>
        <v>Domestique</v>
      </c>
      <c r="Z35" s="5">
        <v>0.85</v>
      </c>
      <c r="AA35" s="5" t="s">
        <v>1268</v>
      </c>
      <c r="AB35" s="5" t="s">
        <v>1269</v>
      </c>
      <c r="AC35" s="5" t="s">
        <v>1270</v>
      </c>
      <c r="AD35">
        <f t="shared" si="1"/>
        <v>109</v>
      </c>
      <c r="AE3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6" spans="1:31" x14ac:dyDescent="0.35">
      <c r="A36" t="s">
        <v>6</v>
      </c>
      <c r="B36" t="s">
        <v>10</v>
      </c>
      <c r="C36" t="s">
        <v>16</v>
      </c>
      <c r="D36" t="s">
        <v>19</v>
      </c>
      <c r="E36" t="s">
        <v>17</v>
      </c>
      <c r="F36" t="s">
        <v>18</v>
      </c>
      <c r="G36" t="s">
        <v>11</v>
      </c>
      <c r="H36" s="4">
        <v>7512</v>
      </c>
      <c r="I36" t="s">
        <v>24</v>
      </c>
      <c r="J36" t="s">
        <v>21</v>
      </c>
      <c r="K36" t="s">
        <v>20</v>
      </c>
      <c r="L36" t="s">
        <v>22</v>
      </c>
      <c r="M36" t="s">
        <v>23</v>
      </c>
      <c r="N36" t="s">
        <v>11</v>
      </c>
      <c r="O36" t="s">
        <v>618</v>
      </c>
      <c r="P36">
        <v>377908</v>
      </c>
      <c r="Q36">
        <v>31059164901372</v>
      </c>
      <c r="R36" s="4">
        <v>7711</v>
      </c>
      <c r="S36" s="1">
        <v>45446.645138888889</v>
      </c>
      <c r="T36" t="s">
        <v>516</v>
      </c>
      <c r="U36" t="s">
        <v>158</v>
      </c>
      <c r="V36" t="s">
        <v>619</v>
      </c>
      <c r="W36" t="s">
        <v>14</v>
      </c>
      <c r="X36" t="s">
        <v>15</v>
      </c>
      <c r="Y36" s="6" t="str">
        <f t="shared" si="0"/>
        <v>Domestique</v>
      </c>
      <c r="Z36" s="5">
        <v>0.85</v>
      </c>
      <c r="AA36" s="5" t="s">
        <v>1268</v>
      </c>
      <c r="AB36" s="5" t="s">
        <v>1269</v>
      </c>
      <c r="AC36" s="5" t="s">
        <v>1270</v>
      </c>
      <c r="AD36">
        <f t="shared" si="1"/>
        <v>109</v>
      </c>
      <c r="AE3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7" spans="1:31" x14ac:dyDescent="0.35">
      <c r="A37" t="s">
        <v>6</v>
      </c>
      <c r="B37" t="s">
        <v>10</v>
      </c>
      <c r="C37" t="s">
        <v>16</v>
      </c>
      <c r="D37" t="s">
        <v>19</v>
      </c>
      <c r="E37" t="s">
        <v>17</v>
      </c>
      <c r="F37" t="s">
        <v>18</v>
      </c>
      <c r="G37" t="s">
        <v>11</v>
      </c>
      <c r="H37" s="4">
        <v>7512</v>
      </c>
      <c r="I37" t="s">
        <v>24</v>
      </c>
      <c r="J37" t="s">
        <v>21</v>
      </c>
      <c r="K37" t="s">
        <v>20</v>
      </c>
      <c r="L37" t="s">
        <v>22</v>
      </c>
      <c r="M37" t="s">
        <v>23</v>
      </c>
      <c r="N37" t="s">
        <v>11</v>
      </c>
      <c r="O37" t="s">
        <v>620</v>
      </c>
      <c r="P37">
        <v>377880</v>
      </c>
      <c r="Q37">
        <v>31059164901240</v>
      </c>
      <c r="R37" s="4">
        <v>7711</v>
      </c>
      <c r="S37" s="1">
        <v>45446.627083333333</v>
      </c>
      <c r="T37" t="s">
        <v>516</v>
      </c>
      <c r="U37" t="s">
        <v>158</v>
      </c>
      <c r="V37" t="s">
        <v>621</v>
      </c>
      <c r="W37" t="s">
        <v>14</v>
      </c>
      <c r="X37" t="s">
        <v>15</v>
      </c>
      <c r="Y37" s="6" t="str">
        <f t="shared" si="0"/>
        <v>Domestique</v>
      </c>
      <c r="Z37" s="5">
        <v>0.85</v>
      </c>
      <c r="AA37" s="5" t="s">
        <v>1268</v>
      </c>
      <c r="AB37" s="5" t="s">
        <v>1269</v>
      </c>
      <c r="AC37" s="5" t="s">
        <v>1270</v>
      </c>
      <c r="AD37">
        <f t="shared" si="1"/>
        <v>109</v>
      </c>
      <c r="AE3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8" spans="1:31" x14ac:dyDescent="0.35">
      <c r="A38" t="s">
        <v>6</v>
      </c>
      <c r="B38" t="s">
        <v>10</v>
      </c>
      <c r="C38" t="s">
        <v>16</v>
      </c>
      <c r="D38" t="s">
        <v>19</v>
      </c>
      <c r="E38" t="s">
        <v>17</v>
      </c>
      <c r="F38" t="s">
        <v>18</v>
      </c>
      <c r="G38" t="s">
        <v>11</v>
      </c>
      <c r="H38" s="4">
        <v>7512</v>
      </c>
      <c r="I38" t="s">
        <v>24</v>
      </c>
      <c r="J38" t="s">
        <v>21</v>
      </c>
      <c r="K38" t="s">
        <v>20</v>
      </c>
      <c r="L38" t="s">
        <v>22</v>
      </c>
      <c r="M38" t="s">
        <v>23</v>
      </c>
      <c r="N38" t="s">
        <v>11</v>
      </c>
      <c r="O38" t="s">
        <v>622</v>
      </c>
      <c r="P38">
        <v>377875</v>
      </c>
      <c r="Q38">
        <v>31059164901091</v>
      </c>
      <c r="R38" s="4">
        <v>7711</v>
      </c>
      <c r="S38" s="1">
        <v>45446.625</v>
      </c>
      <c r="T38" t="s">
        <v>516</v>
      </c>
      <c r="U38" t="s">
        <v>158</v>
      </c>
      <c r="V38" t="s">
        <v>623</v>
      </c>
      <c r="W38" t="s">
        <v>14</v>
      </c>
      <c r="X38" t="s">
        <v>15</v>
      </c>
      <c r="Y38" s="6" t="str">
        <f t="shared" si="0"/>
        <v>Domestique</v>
      </c>
      <c r="Z38" s="5">
        <v>0.85</v>
      </c>
      <c r="AA38" s="5" t="s">
        <v>1268</v>
      </c>
      <c r="AB38" s="5" t="s">
        <v>1269</v>
      </c>
      <c r="AC38" s="5" t="s">
        <v>1270</v>
      </c>
      <c r="AD38">
        <f t="shared" si="1"/>
        <v>109</v>
      </c>
      <c r="AE3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9" spans="1:31" x14ac:dyDescent="0.35">
      <c r="A39" t="s">
        <v>6</v>
      </c>
      <c r="B39" t="s">
        <v>10</v>
      </c>
      <c r="C39" t="s">
        <v>16</v>
      </c>
      <c r="D39" t="s">
        <v>19</v>
      </c>
      <c r="E39" t="s">
        <v>17</v>
      </c>
      <c r="F39" t="s">
        <v>18</v>
      </c>
      <c r="G39" t="s">
        <v>11</v>
      </c>
      <c r="H39" s="4">
        <v>7512</v>
      </c>
      <c r="I39" t="s">
        <v>24</v>
      </c>
      <c r="J39" t="s">
        <v>21</v>
      </c>
      <c r="K39" t="s">
        <v>20</v>
      </c>
      <c r="L39" t="s">
        <v>22</v>
      </c>
      <c r="M39" t="s">
        <v>23</v>
      </c>
      <c r="N39" t="s">
        <v>11</v>
      </c>
      <c r="O39" t="s">
        <v>624</v>
      </c>
      <c r="P39">
        <v>377874</v>
      </c>
      <c r="Q39">
        <v>31059164901067</v>
      </c>
      <c r="R39" s="4">
        <v>7711</v>
      </c>
      <c r="S39" s="1">
        <v>45446.62222222222</v>
      </c>
      <c r="T39" t="s">
        <v>516</v>
      </c>
      <c r="U39" t="s">
        <v>158</v>
      </c>
      <c r="V39" t="s">
        <v>625</v>
      </c>
      <c r="W39" t="s">
        <v>14</v>
      </c>
      <c r="X39" t="s">
        <v>15</v>
      </c>
      <c r="Y39" s="6" t="str">
        <f t="shared" si="0"/>
        <v>Domestique</v>
      </c>
      <c r="Z39" s="5">
        <v>0.85</v>
      </c>
      <c r="AA39" s="5" t="s">
        <v>1268</v>
      </c>
      <c r="AB39" s="5" t="s">
        <v>1269</v>
      </c>
      <c r="AC39" s="5" t="s">
        <v>1270</v>
      </c>
      <c r="AD39">
        <f t="shared" si="1"/>
        <v>109</v>
      </c>
      <c r="AE3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0" spans="1:31" x14ac:dyDescent="0.35">
      <c r="A40" t="s">
        <v>6</v>
      </c>
      <c r="B40" t="s">
        <v>10</v>
      </c>
      <c r="C40" t="s">
        <v>16</v>
      </c>
      <c r="D40" t="s">
        <v>19</v>
      </c>
      <c r="E40" t="s">
        <v>17</v>
      </c>
      <c r="F40" t="s">
        <v>18</v>
      </c>
      <c r="G40" t="s">
        <v>11</v>
      </c>
      <c r="H40" s="4">
        <v>7512</v>
      </c>
      <c r="I40" t="s">
        <v>24</v>
      </c>
      <c r="J40" t="s">
        <v>21</v>
      </c>
      <c r="K40" t="s">
        <v>20</v>
      </c>
      <c r="L40" t="s">
        <v>22</v>
      </c>
      <c r="M40" t="s">
        <v>23</v>
      </c>
      <c r="N40" t="s">
        <v>11</v>
      </c>
      <c r="O40" t="s">
        <v>626</v>
      </c>
      <c r="P40">
        <v>377871</v>
      </c>
      <c r="Q40">
        <v>31059164901364</v>
      </c>
      <c r="R40" s="4">
        <v>7711</v>
      </c>
      <c r="S40" s="1">
        <v>45446.616666666669</v>
      </c>
      <c r="T40" t="s">
        <v>516</v>
      </c>
      <c r="U40" t="s">
        <v>158</v>
      </c>
      <c r="V40" t="s">
        <v>627</v>
      </c>
      <c r="W40" t="s">
        <v>14</v>
      </c>
      <c r="X40" t="s">
        <v>15</v>
      </c>
      <c r="Y40" s="6" t="str">
        <f t="shared" si="0"/>
        <v>Domestique</v>
      </c>
      <c r="Z40" s="5">
        <v>0.85</v>
      </c>
      <c r="AA40" s="5" t="s">
        <v>1268</v>
      </c>
      <c r="AB40" s="5" t="s">
        <v>1269</v>
      </c>
      <c r="AC40" s="5" t="s">
        <v>1270</v>
      </c>
      <c r="AD40">
        <f t="shared" si="1"/>
        <v>109</v>
      </c>
      <c r="AE4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1" spans="1:31" x14ac:dyDescent="0.35">
      <c r="A41" t="s">
        <v>6</v>
      </c>
      <c r="B41" t="s">
        <v>10</v>
      </c>
      <c r="C41" t="s">
        <v>16</v>
      </c>
      <c r="D41" t="s">
        <v>19</v>
      </c>
      <c r="E41" t="s">
        <v>17</v>
      </c>
      <c r="F41" t="s">
        <v>18</v>
      </c>
      <c r="G41" t="s">
        <v>11</v>
      </c>
      <c r="H41" s="4">
        <v>7512</v>
      </c>
      <c r="I41" t="s">
        <v>24</v>
      </c>
      <c r="J41" t="s">
        <v>21</v>
      </c>
      <c r="K41" t="s">
        <v>20</v>
      </c>
      <c r="L41" t="s">
        <v>22</v>
      </c>
      <c r="M41" t="s">
        <v>23</v>
      </c>
      <c r="N41" t="s">
        <v>11</v>
      </c>
      <c r="O41" t="s">
        <v>628</v>
      </c>
      <c r="P41">
        <v>377870</v>
      </c>
      <c r="Q41">
        <v>31059164901182</v>
      </c>
      <c r="R41" s="4">
        <v>7711</v>
      </c>
      <c r="S41" s="1">
        <v>45446.613888888889</v>
      </c>
      <c r="T41" t="s">
        <v>516</v>
      </c>
      <c r="U41" t="s">
        <v>158</v>
      </c>
      <c r="V41" t="s">
        <v>629</v>
      </c>
      <c r="W41" t="s">
        <v>14</v>
      </c>
      <c r="X41" t="s">
        <v>15</v>
      </c>
      <c r="Y41" s="6" t="str">
        <f t="shared" si="0"/>
        <v>Domestique</v>
      </c>
      <c r="Z41" s="5">
        <v>0.85</v>
      </c>
      <c r="AA41" s="5" t="s">
        <v>1268</v>
      </c>
      <c r="AB41" s="5" t="s">
        <v>1269</v>
      </c>
      <c r="AC41" s="5" t="s">
        <v>1270</v>
      </c>
      <c r="AD41">
        <f t="shared" si="1"/>
        <v>109</v>
      </c>
      <c r="AE4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2" spans="1:31" x14ac:dyDescent="0.35">
      <c r="A42" t="s">
        <v>6</v>
      </c>
      <c r="B42" t="s">
        <v>10</v>
      </c>
      <c r="C42" t="s">
        <v>16</v>
      </c>
      <c r="D42" t="s">
        <v>19</v>
      </c>
      <c r="E42" t="s">
        <v>17</v>
      </c>
      <c r="F42" t="s">
        <v>18</v>
      </c>
      <c r="G42" t="s">
        <v>11</v>
      </c>
      <c r="H42" s="4">
        <v>7512</v>
      </c>
      <c r="I42" t="s">
        <v>24</v>
      </c>
      <c r="J42" t="s">
        <v>21</v>
      </c>
      <c r="K42" t="s">
        <v>20</v>
      </c>
      <c r="L42" t="s">
        <v>22</v>
      </c>
      <c r="M42" t="s">
        <v>23</v>
      </c>
      <c r="N42" t="s">
        <v>11</v>
      </c>
      <c r="O42" t="s">
        <v>630</v>
      </c>
      <c r="P42">
        <v>377868</v>
      </c>
      <c r="Q42">
        <v>31059164900259</v>
      </c>
      <c r="R42" s="4">
        <v>7711</v>
      </c>
      <c r="S42" s="1">
        <v>45446.611805555556</v>
      </c>
      <c r="T42" t="s">
        <v>516</v>
      </c>
      <c r="U42" t="s">
        <v>158</v>
      </c>
      <c r="V42" t="s">
        <v>631</v>
      </c>
      <c r="W42" t="s">
        <v>14</v>
      </c>
      <c r="X42" t="s">
        <v>15</v>
      </c>
      <c r="Y42" s="6" t="str">
        <f t="shared" si="0"/>
        <v>Domestique</v>
      </c>
      <c r="Z42" s="5">
        <v>0.85</v>
      </c>
      <c r="AA42" s="5" t="s">
        <v>1268</v>
      </c>
      <c r="AB42" s="5" t="s">
        <v>1269</v>
      </c>
      <c r="AC42" s="5" t="s">
        <v>1270</v>
      </c>
      <c r="AD42">
        <f t="shared" si="1"/>
        <v>109</v>
      </c>
      <c r="AE4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3" spans="1:31" x14ac:dyDescent="0.35">
      <c r="A43" t="s">
        <v>6</v>
      </c>
      <c r="B43" t="s">
        <v>10</v>
      </c>
      <c r="C43" t="s">
        <v>16</v>
      </c>
      <c r="D43" t="s">
        <v>19</v>
      </c>
      <c r="E43" t="s">
        <v>17</v>
      </c>
      <c r="F43" t="s">
        <v>18</v>
      </c>
      <c r="G43" t="s">
        <v>11</v>
      </c>
      <c r="H43" s="4">
        <v>7512</v>
      </c>
      <c r="I43" t="s">
        <v>24</v>
      </c>
      <c r="J43" t="s">
        <v>21</v>
      </c>
      <c r="K43" t="s">
        <v>20</v>
      </c>
      <c r="L43" t="s">
        <v>22</v>
      </c>
      <c r="M43" t="s">
        <v>23</v>
      </c>
      <c r="N43" t="s">
        <v>11</v>
      </c>
      <c r="O43" t="s">
        <v>632</v>
      </c>
      <c r="P43">
        <v>377863</v>
      </c>
      <c r="Q43">
        <v>31059164901018</v>
      </c>
      <c r="R43" s="4">
        <v>7711</v>
      </c>
      <c r="S43" s="1">
        <v>45446.604166666664</v>
      </c>
      <c r="T43" t="s">
        <v>516</v>
      </c>
      <c r="U43" t="s">
        <v>158</v>
      </c>
      <c r="V43" t="s">
        <v>633</v>
      </c>
      <c r="W43" t="s">
        <v>14</v>
      </c>
      <c r="X43" t="s">
        <v>15</v>
      </c>
      <c r="Y43" s="6" t="str">
        <f t="shared" si="0"/>
        <v>Domestique</v>
      </c>
      <c r="Z43" s="5">
        <v>0.85</v>
      </c>
      <c r="AA43" s="5" t="s">
        <v>1268</v>
      </c>
      <c r="AB43" s="5" t="s">
        <v>1269</v>
      </c>
      <c r="AC43" s="5" t="s">
        <v>1270</v>
      </c>
      <c r="AD43">
        <f t="shared" si="1"/>
        <v>109</v>
      </c>
      <c r="AE4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4" spans="1:31" x14ac:dyDescent="0.35">
      <c r="A44" t="s">
        <v>6</v>
      </c>
      <c r="B44" t="s">
        <v>10</v>
      </c>
      <c r="C44" t="s">
        <v>16</v>
      </c>
      <c r="D44" t="s">
        <v>19</v>
      </c>
      <c r="E44" t="s">
        <v>17</v>
      </c>
      <c r="F44" t="s">
        <v>18</v>
      </c>
      <c r="G44" t="s">
        <v>11</v>
      </c>
      <c r="H44" s="4">
        <v>7512</v>
      </c>
      <c r="I44" t="s">
        <v>24</v>
      </c>
      <c r="J44" t="s">
        <v>21</v>
      </c>
      <c r="K44" t="s">
        <v>20</v>
      </c>
      <c r="L44" t="s">
        <v>22</v>
      </c>
      <c r="M44" t="s">
        <v>23</v>
      </c>
      <c r="N44" t="s">
        <v>11</v>
      </c>
      <c r="O44" t="s">
        <v>634</v>
      </c>
      <c r="P44">
        <v>377860</v>
      </c>
      <c r="Q44">
        <v>31059164902388</v>
      </c>
      <c r="R44" s="4">
        <v>7711</v>
      </c>
      <c r="S44" s="1">
        <v>45446.597916666666</v>
      </c>
      <c r="T44" t="s">
        <v>516</v>
      </c>
      <c r="U44" t="s">
        <v>158</v>
      </c>
      <c r="V44" t="s">
        <v>635</v>
      </c>
      <c r="W44" t="s">
        <v>14</v>
      </c>
      <c r="X44" t="s">
        <v>15</v>
      </c>
      <c r="Y44" s="6" t="str">
        <f t="shared" si="0"/>
        <v>Domestique</v>
      </c>
      <c r="Z44" s="5">
        <v>0.85</v>
      </c>
      <c r="AA44" s="5" t="s">
        <v>1268</v>
      </c>
      <c r="AB44" s="5" t="s">
        <v>1269</v>
      </c>
      <c r="AC44" s="5" t="s">
        <v>1270</v>
      </c>
      <c r="AD44">
        <f t="shared" si="1"/>
        <v>109</v>
      </c>
      <c r="AE4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5" spans="1:31" x14ac:dyDescent="0.35">
      <c r="A45" t="s">
        <v>6</v>
      </c>
      <c r="B45" t="s">
        <v>10</v>
      </c>
      <c r="C45" t="s">
        <v>16</v>
      </c>
      <c r="D45" t="s">
        <v>19</v>
      </c>
      <c r="E45" t="s">
        <v>17</v>
      </c>
      <c r="F45" t="s">
        <v>18</v>
      </c>
      <c r="G45" t="s">
        <v>11</v>
      </c>
      <c r="H45" s="4">
        <v>7512</v>
      </c>
      <c r="I45" t="s">
        <v>24</v>
      </c>
      <c r="J45" t="s">
        <v>21</v>
      </c>
      <c r="K45" t="s">
        <v>20</v>
      </c>
      <c r="L45" t="s">
        <v>22</v>
      </c>
      <c r="M45" t="s">
        <v>23</v>
      </c>
      <c r="N45" t="s">
        <v>11</v>
      </c>
      <c r="O45" t="s">
        <v>636</v>
      </c>
      <c r="P45">
        <v>377859</v>
      </c>
      <c r="Q45">
        <v>31059164902370</v>
      </c>
      <c r="R45" s="4">
        <v>7711</v>
      </c>
      <c r="S45" s="1">
        <v>45446.595833333333</v>
      </c>
      <c r="T45" t="s">
        <v>516</v>
      </c>
      <c r="U45" t="s">
        <v>158</v>
      </c>
      <c r="V45" t="s">
        <v>637</v>
      </c>
      <c r="W45" t="s">
        <v>14</v>
      </c>
      <c r="X45" t="s">
        <v>15</v>
      </c>
      <c r="Y45" s="6" t="str">
        <f t="shared" si="0"/>
        <v>Domestique</v>
      </c>
      <c r="Z45" s="5">
        <v>0.85</v>
      </c>
      <c r="AA45" s="5" t="s">
        <v>1268</v>
      </c>
      <c r="AB45" s="5" t="s">
        <v>1269</v>
      </c>
      <c r="AC45" s="5" t="s">
        <v>1270</v>
      </c>
      <c r="AD45">
        <f t="shared" si="1"/>
        <v>109</v>
      </c>
      <c r="AE4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6" spans="1:31" x14ac:dyDescent="0.35">
      <c r="A46" t="s">
        <v>6</v>
      </c>
      <c r="B46" t="s">
        <v>10</v>
      </c>
      <c r="C46" t="s">
        <v>16</v>
      </c>
      <c r="D46" t="s">
        <v>19</v>
      </c>
      <c r="E46" t="s">
        <v>17</v>
      </c>
      <c r="F46" t="s">
        <v>18</v>
      </c>
      <c r="G46" t="s">
        <v>11</v>
      </c>
      <c r="H46" s="4">
        <v>7512</v>
      </c>
      <c r="I46" t="s">
        <v>24</v>
      </c>
      <c r="J46" t="s">
        <v>21</v>
      </c>
      <c r="K46" t="s">
        <v>20</v>
      </c>
      <c r="L46" t="s">
        <v>22</v>
      </c>
      <c r="M46" t="s">
        <v>23</v>
      </c>
      <c r="N46" t="s">
        <v>11</v>
      </c>
      <c r="O46" t="s">
        <v>641</v>
      </c>
      <c r="P46">
        <v>377858</v>
      </c>
      <c r="Q46">
        <v>31059164901752</v>
      </c>
      <c r="R46" s="4">
        <v>7711</v>
      </c>
      <c r="S46" s="1">
        <v>45446.592361111114</v>
      </c>
      <c r="T46" t="s">
        <v>516</v>
      </c>
      <c r="U46" t="s">
        <v>158</v>
      </c>
      <c r="V46" t="s">
        <v>642</v>
      </c>
      <c r="W46" t="s">
        <v>14</v>
      </c>
      <c r="X46" t="s">
        <v>15</v>
      </c>
      <c r="Y46" s="6" t="str">
        <f t="shared" si="0"/>
        <v>Domestique</v>
      </c>
      <c r="Z46" s="5">
        <v>0.85</v>
      </c>
      <c r="AA46" s="5" t="s">
        <v>1268</v>
      </c>
      <c r="AB46" s="5" t="s">
        <v>1269</v>
      </c>
      <c r="AC46" s="5" t="s">
        <v>1270</v>
      </c>
      <c r="AD46">
        <f t="shared" si="1"/>
        <v>109</v>
      </c>
      <c r="AE4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7" spans="1:31" x14ac:dyDescent="0.35">
      <c r="A47" t="s">
        <v>6</v>
      </c>
      <c r="B47" t="s">
        <v>10</v>
      </c>
      <c r="C47" t="s">
        <v>16</v>
      </c>
      <c r="D47" t="s">
        <v>19</v>
      </c>
      <c r="E47" t="s">
        <v>17</v>
      </c>
      <c r="F47" t="s">
        <v>18</v>
      </c>
      <c r="G47" t="s">
        <v>11</v>
      </c>
      <c r="H47" s="4">
        <v>7512</v>
      </c>
      <c r="I47" t="s">
        <v>24</v>
      </c>
      <c r="J47" t="s">
        <v>21</v>
      </c>
      <c r="K47" t="s">
        <v>20</v>
      </c>
      <c r="L47" t="s">
        <v>22</v>
      </c>
      <c r="M47" t="s">
        <v>23</v>
      </c>
      <c r="N47" t="s">
        <v>11</v>
      </c>
      <c r="O47" t="s">
        <v>643</v>
      </c>
      <c r="P47">
        <v>377857</v>
      </c>
      <c r="Q47">
        <v>31059164901547</v>
      </c>
      <c r="R47" s="4">
        <v>7711</v>
      </c>
      <c r="S47" s="1">
        <v>45446.589583333334</v>
      </c>
      <c r="T47" t="s">
        <v>516</v>
      </c>
      <c r="U47" t="s">
        <v>158</v>
      </c>
      <c r="V47" t="s">
        <v>644</v>
      </c>
      <c r="W47" t="s">
        <v>14</v>
      </c>
      <c r="X47" t="s">
        <v>15</v>
      </c>
      <c r="Y47" s="6" t="str">
        <f t="shared" si="0"/>
        <v>Domestique</v>
      </c>
      <c r="Z47" s="5">
        <v>0.85</v>
      </c>
      <c r="AA47" s="5" t="s">
        <v>1268</v>
      </c>
      <c r="AB47" s="5" t="s">
        <v>1269</v>
      </c>
      <c r="AC47" s="5" t="s">
        <v>1270</v>
      </c>
      <c r="AD47">
        <f t="shared" si="1"/>
        <v>109</v>
      </c>
      <c r="AE4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8" spans="1:31" x14ac:dyDescent="0.35">
      <c r="A48" t="s">
        <v>6</v>
      </c>
      <c r="B48" t="s">
        <v>10</v>
      </c>
      <c r="C48" t="s">
        <v>16</v>
      </c>
      <c r="D48" t="s">
        <v>19</v>
      </c>
      <c r="E48" t="s">
        <v>17</v>
      </c>
      <c r="F48" t="s">
        <v>18</v>
      </c>
      <c r="G48" t="s">
        <v>11</v>
      </c>
      <c r="H48" s="4">
        <v>7512</v>
      </c>
      <c r="I48" t="s">
        <v>24</v>
      </c>
      <c r="J48" t="s">
        <v>21</v>
      </c>
      <c r="K48" t="s">
        <v>20</v>
      </c>
      <c r="L48" t="s">
        <v>22</v>
      </c>
      <c r="M48" t="s">
        <v>23</v>
      </c>
      <c r="N48" t="s">
        <v>11</v>
      </c>
      <c r="O48" t="s">
        <v>648</v>
      </c>
      <c r="P48">
        <v>377398</v>
      </c>
      <c r="Q48">
        <v>31059164901539</v>
      </c>
      <c r="R48" s="4">
        <v>7711</v>
      </c>
      <c r="S48" s="1">
        <v>45443.700694444444</v>
      </c>
      <c r="T48" t="s">
        <v>516</v>
      </c>
      <c r="U48" t="s">
        <v>158</v>
      </c>
      <c r="V48" t="s">
        <v>649</v>
      </c>
      <c r="W48" t="s">
        <v>14</v>
      </c>
      <c r="X48" t="s">
        <v>15</v>
      </c>
      <c r="Y48" s="6" t="str">
        <f t="shared" si="0"/>
        <v>Domestique</v>
      </c>
      <c r="Z48" s="5">
        <v>0.85</v>
      </c>
      <c r="AA48" s="5" t="s">
        <v>1268</v>
      </c>
      <c r="AB48" s="5" t="s">
        <v>1269</v>
      </c>
      <c r="AC48" s="5" t="s">
        <v>1270</v>
      </c>
      <c r="AD48">
        <f t="shared" si="1"/>
        <v>109</v>
      </c>
      <c r="AE4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9" spans="1:31" x14ac:dyDescent="0.35">
      <c r="A49" t="s">
        <v>6</v>
      </c>
      <c r="B49" t="s">
        <v>10</v>
      </c>
      <c r="C49" t="s">
        <v>16</v>
      </c>
      <c r="D49" t="s">
        <v>19</v>
      </c>
      <c r="E49" t="s">
        <v>17</v>
      </c>
      <c r="F49" t="s">
        <v>18</v>
      </c>
      <c r="G49" t="s">
        <v>11</v>
      </c>
      <c r="H49" s="4">
        <v>7512</v>
      </c>
      <c r="I49" t="s">
        <v>24</v>
      </c>
      <c r="J49" t="s">
        <v>21</v>
      </c>
      <c r="K49" t="s">
        <v>20</v>
      </c>
      <c r="L49" t="s">
        <v>22</v>
      </c>
      <c r="M49" t="s">
        <v>23</v>
      </c>
      <c r="N49" t="s">
        <v>11</v>
      </c>
      <c r="O49" t="s">
        <v>653</v>
      </c>
      <c r="P49">
        <v>377395</v>
      </c>
      <c r="Q49">
        <v>31059164901554</v>
      </c>
      <c r="R49" s="4">
        <v>7711</v>
      </c>
      <c r="S49" s="1">
        <v>45443.696527777778</v>
      </c>
      <c r="T49" t="s">
        <v>516</v>
      </c>
      <c r="U49" t="s">
        <v>158</v>
      </c>
      <c r="V49" t="s">
        <v>654</v>
      </c>
      <c r="W49" t="s">
        <v>14</v>
      </c>
      <c r="X49" t="s">
        <v>15</v>
      </c>
      <c r="Y49" s="6" t="str">
        <f t="shared" si="0"/>
        <v>Domestique</v>
      </c>
      <c r="Z49" s="5">
        <v>0.85</v>
      </c>
      <c r="AA49" s="5" t="s">
        <v>1268</v>
      </c>
      <c r="AB49" s="5" t="s">
        <v>1269</v>
      </c>
      <c r="AC49" s="5" t="s">
        <v>1270</v>
      </c>
      <c r="AD49">
        <f t="shared" si="1"/>
        <v>109</v>
      </c>
      <c r="AE4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0" spans="1:31" x14ac:dyDescent="0.35">
      <c r="A50" t="s">
        <v>6</v>
      </c>
      <c r="B50" t="s">
        <v>10</v>
      </c>
      <c r="C50" t="s">
        <v>16</v>
      </c>
      <c r="D50" t="s">
        <v>19</v>
      </c>
      <c r="E50" t="s">
        <v>17</v>
      </c>
      <c r="F50" t="s">
        <v>18</v>
      </c>
      <c r="G50" t="s">
        <v>11</v>
      </c>
      <c r="H50" s="4">
        <v>7512</v>
      </c>
      <c r="I50" t="s">
        <v>24</v>
      </c>
      <c r="J50" t="s">
        <v>21</v>
      </c>
      <c r="K50" t="s">
        <v>20</v>
      </c>
      <c r="L50" t="s">
        <v>22</v>
      </c>
      <c r="M50" t="s">
        <v>23</v>
      </c>
      <c r="N50" t="s">
        <v>11</v>
      </c>
      <c r="O50" t="s">
        <v>655</v>
      </c>
      <c r="P50">
        <v>377393</v>
      </c>
      <c r="Q50">
        <v>31059164901513</v>
      </c>
      <c r="R50" s="4">
        <v>7711</v>
      </c>
      <c r="S50" s="1">
        <v>45443.693055555559</v>
      </c>
      <c r="T50" t="s">
        <v>516</v>
      </c>
      <c r="U50" t="s">
        <v>158</v>
      </c>
      <c r="V50" t="s">
        <v>656</v>
      </c>
      <c r="W50" t="s">
        <v>14</v>
      </c>
      <c r="X50" t="s">
        <v>15</v>
      </c>
      <c r="Y50" s="6" t="str">
        <f t="shared" si="0"/>
        <v>Domestique</v>
      </c>
      <c r="Z50" s="5">
        <v>0.85</v>
      </c>
      <c r="AA50" s="5" t="s">
        <v>1268</v>
      </c>
      <c r="AB50" s="5" t="s">
        <v>1269</v>
      </c>
      <c r="AC50" s="5" t="s">
        <v>1270</v>
      </c>
      <c r="AD50">
        <f t="shared" si="1"/>
        <v>109</v>
      </c>
      <c r="AE5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1" spans="1:31" x14ac:dyDescent="0.35">
      <c r="A51" t="s">
        <v>6</v>
      </c>
      <c r="B51" t="s">
        <v>10</v>
      </c>
      <c r="C51" t="s">
        <v>16</v>
      </c>
      <c r="D51" t="s">
        <v>19</v>
      </c>
      <c r="E51" t="s">
        <v>17</v>
      </c>
      <c r="F51" t="s">
        <v>18</v>
      </c>
      <c r="G51" t="s">
        <v>11</v>
      </c>
      <c r="H51" s="4">
        <v>7512</v>
      </c>
      <c r="I51" t="s">
        <v>24</v>
      </c>
      <c r="J51" t="s">
        <v>21</v>
      </c>
      <c r="K51" t="s">
        <v>20</v>
      </c>
      <c r="L51" t="s">
        <v>22</v>
      </c>
      <c r="M51" t="s">
        <v>23</v>
      </c>
      <c r="N51" t="s">
        <v>11</v>
      </c>
      <c r="O51" t="s">
        <v>657</v>
      </c>
      <c r="P51">
        <v>377392</v>
      </c>
      <c r="Q51">
        <v>31059164901505</v>
      </c>
      <c r="R51" s="4">
        <v>7711</v>
      </c>
      <c r="S51" s="1">
        <v>45443.689583333333</v>
      </c>
      <c r="T51" t="s">
        <v>516</v>
      </c>
      <c r="U51" t="s">
        <v>158</v>
      </c>
      <c r="V51" t="s">
        <v>658</v>
      </c>
      <c r="W51" t="s">
        <v>14</v>
      </c>
      <c r="X51" t="s">
        <v>15</v>
      </c>
      <c r="Y51" s="6" t="str">
        <f t="shared" si="0"/>
        <v>Domestique</v>
      </c>
      <c r="Z51" s="5">
        <v>0.85</v>
      </c>
      <c r="AA51" s="5" t="s">
        <v>1268</v>
      </c>
      <c r="AB51" s="5" t="s">
        <v>1269</v>
      </c>
      <c r="AC51" s="5" t="s">
        <v>1270</v>
      </c>
      <c r="AD51">
        <f t="shared" si="1"/>
        <v>109</v>
      </c>
      <c r="AE5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2" spans="1:31" x14ac:dyDescent="0.35">
      <c r="A52" t="s">
        <v>6</v>
      </c>
      <c r="B52" t="s">
        <v>10</v>
      </c>
      <c r="C52" t="s">
        <v>16</v>
      </c>
      <c r="D52" t="s">
        <v>19</v>
      </c>
      <c r="E52" t="s">
        <v>17</v>
      </c>
      <c r="F52" t="s">
        <v>18</v>
      </c>
      <c r="G52" t="s">
        <v>11</v>
      </c>
      <c r="H52" s="4">
        <v>7512</v>
      </c>
      <c r="I52" t="s">
        <v>24</v>
      </c>
      <c r="J52" t="s">
        <v>21</v>
      </c>
      <c r="K52" t="s">
        <v>20</v>
      </c>
      <c r="L52" t="s">
        <v>22</v>
      </c>
      <c r="M52" t="s">
        <v>23</v>
      </c>
      <c r="N52" t="s">
        <v>11</v>
      </c>
      <c r="O52" t="s">
        <v>659</v>
      </c>
      <c r="P52">
        <v>377390</v>
      </c>
      <c r="Q52">
        <v>31059164900895</v>
      </c>
      <c r="R52" s="4">
        <v>7711</v>
      </c>
      <c r="S52" s="1">
        <v>45443.685416666667</v>
      </c>
      <c r="T52" t="s">
        <v>516</v>
      </c>
      <c r="U52" t="s">
        <v>158</v>
      </c>
      <c r="V52" t="s">
        <v>660</v>
      </c>
      <c r="W52" t="s">
        <v>14</v>
      </c>
      <c r="X52" t="s">
        <v>15</v>
      </c>
      <c r="Y52" s="6" t="str">
        <f t="shared" si="0"/>
        <v>Domestique</v>
      </c>
      <c r="Z52" s="5">
        <v>0.85</v>
      </c>
      <c r="AA52" s="5" t="s">
        <v>1268</v>
      </c>
      <c r="AB52" s="5" t="s">
        <v>1269</v>
      </c>
      <c r="AC52" s="5" t="s">
        <v>1270</v>
      </c>
      <c r="AD52">
        <f t="shared" si="1"/>
        <v>109</v>
      </c>
      <c r="AE5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3" spans="1:31" x14ac:dyDescent="0.35">
      <c r="A53" t="s">
        <v>6</v>
      </c>
      <c r="B53" t="s">
        <v>10</v>
      </c>
      <c r="C53" t="s">
        <v>16</v>
      </c>
      <c r="D53" t="s">
        <v>19</v>
      </c>
      <c r="E53" t="s">
        <v>17</v>
      </c>
      <c r="F53" t="s">
        <v>18</v>
      </c>
      <c r="G53" t="s">
        <v>11</v>
      </c>
      <c r="H53" s="4">
        <v>7512</v>
      </c>
      <c r="I53" t="s">
        <v>24</v>
      </c>
      <c r="J53" t="s">
        <v>21</v>
      </c>
      <c r="K53" t="s">
        <v>20</v>
      </c>
      <c r="L53" t="s">
        <v>22</v>
      </c>
      <c r="M53" t="s">
        <v>23</v>
      </c>
      <c r="N53" t="s">
        <v>11</v>
      </c>
      <c r="O53" t="s">
        <v>661</v>
      </c>
      <c r="P53">
        <v>377389</v>
      </c>
      <c r="Q53">
        <v>31059164900754</v>
      </c>
      <c r="R53" s="4">
        <v>7711</v>
      </c>
      <c r="S53" s="1">
        <v>45443.682638888888</v>
      </c>
      <c r="T53" t="s">
        <v>516</v>
      </c>
      <c r="U53" t="s">
        <v>158</v>
      </c>
      <c r="V53" t="s">
        <v>662</v>
      </c>
      <c r="W53" t="s">
        <v>14</v>
      </c>
      <c r="X53" t="s">
        <v>15</v>
      </c>
      <c r="Y53" s="6" t="str">
        <f t="shared" si="0"/>
        <v>Domestique</v>
      </c>
      <c r="Z53" s="5">
        <v>0.85</v>
      </c>
      <c r="AA53" s="5" t="s">
        <v>1268</v>
      </c>
      <c r="AB53" s="5" t="s">
        <v>1269</v>
      </c>
      <c r="AC53" s="5" t="s">
        <v>1270</v>
      </c>
      <c r="AD53">
        <f t="shared" si="1"/>
        <v>109</v>
      </c>
      <c r="AE5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4" spans="1:31" x14ac:dyDescent="0.35">
      <c r="A54" t="s">
        <v>6</v>
      </c>
      <c r="B54" t="s">
        <v>10</v>
      </c>
      <c r="C54" t="s">
        <v>16</v>
      </c>
      <c r="D54" t="s">
        <v>19</v>
      </c>
      <c r="E54" t="s">
        <v>17</v>
      </c>
      <c r="F54" t="s">
        <v>18</v>
      </c>
      <c r="G54" t="s">
        <v>11</v>
      </c>
      <c r="H54" s="4">
        <v>7512</v>
      </c>
      <c r="I54" t="s">
        <v>24</v>
      </c>
      <c r="J54" t="s">
        <v>21</v>
      </c>
      <c r="K54" t="s">
        <v>20</v>
      </c>
      <c r="L54" t="s">
        <v>22</v>
      </c>
      <c r="M54" t="s">
        <v>23</v>
      </c>
      <c r="N54" t="s">
        <v>11</v>
      </c>
      <c r="O54" t="s">
        <v>663</v>
      </c>
      <c r="P54">
        <v>377387</v>
      </c>
      <c r="Q54">
        <v>31059164900770</v>
      </c>
      <c r="R54" s="4">
        <v>7711</v>
      </c>
      <c r="S54" s="1">
        <v>45443.675000000003</v>
      </c>
      <c r="T54" t="s">
        <v>516</v>
      </c>
      <c r="U54" t="s">
        <v>158</v>
      </c>
      <c r="V54" t="s">
        <v>664</v>
      </c>
      <c r="W54" t="s">
        <v>14</v>
      </c>
      <c r="X54" t="s">
        <v>15</v>
      </c>
      <c r="Y54" s="6" t="str">
        <f t="shared" si="0"/>
        <v>Domestique</v>
      </c>
      <c r="Z54" s="5">
        <v>0.85</v>
      </c>
      <c r="AA54" s="5" t="s">
        <v>1268</v>
      </c>
      <c r="AB54" s="5" t="s">
        <v>1269</v>
      </c>
      <c r="AC54" s="5" t="s">
        <v>1270</v>
      </c>
      <c r="AD54">
        <f t="shared" si="1"/>
        <v>109</v>
      </c>
      <c r="AE5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5" spans="1:31" x14ac:dyDescent="0.35">
      <c r="A55" t="s">
        <v>6</v>
      </c>
      <c r="B55" t="s">
        <v>10</v>
      </c>
      <c r="C55" t="s">
        <v>16</v>
      </c>
      <c r="D55" t="s">
        <v>19</v>
      </c>
      <c r="E55" t="s">
        <v>17</v>
      </c>
      <c r="F55" t="s">
        <v>18</v>
      </c>
      <c r="G55" t="s">
        <v>11</v>
      </c>
      <c r="H55" s="4">
        <v>7512</v>
      </c>
      <c r="I55" t="s">
        <v>24</v>
      </c>
      <c r="J55" t="s">
        <v>21</v>
      </c>
      <c r="K55" t="s">
        <v>20</v>
      </c>
      <c r="L55" t="s">
        <v>22</v>
      </c>
      <c r="M55" t="s">
        <v>23</v>
      </c>
      <c r="N55" t="s">
        <v>11</v>
      </c>
      <c r="O55" t="s">
        <v>665</v>
      </c>
      <c r="P55">
        <v>377385</v>
      </c>
      <c r="Q55">
        <v>31059164900762</v>
      </c>
      <c r="R55" s="4">
        <v>7711</v>
      </c>
      <c r="S55" s="1">
        <v>45443.671527777777</v>
      </c>
      <c r="T55" t="s">
        <v>516</v>
      </c>
      <c r="U55" t="s">
        <v>158</v>
      </c>
      <c r="V55" t="s">
        <v>666</v>
      </c>
      <c r="W55" t="s">
        <v>14</v>
      </c>
      <c r="X55" t="s">
        <v>15</v>
      </c>
      <c r="Y55" s="6" t="str">
        <f t="shared" si="0"/>
        <v>Domestique</v>
      </c>
      <c r="Z55" s="5">
        <v>0.85</v>
      </c>
      <c r="AA55" s="5" t="s">
        <v>1268</v>
      </c>
      <c r="AB55" s="5" t="s">
        <v>1269</v>
      </c>
      <c r="AC55" s="5" t="s">
        <v>1270</v>
      </c>
      <c r="AD55">
        <f t="shared" si="1"/>
        <v>109</v>
      </c>
      <c r="AE5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6" spans="1:31" x14ac:dyDescent="0.35">
      <c r="A56" t="s">
        <v>6</v>
      </c>
      <c r="B56" t="s">
        <v>10</v>
      </c>
      <c r="C56" t="s">
        <v>16</v>
      </c>
      <c r="D56" t="s">
        <v>19</v>
      </c>
      <c r="E56" t="s">
        <v>17</v>
      </c>
      <c r="F56" t="s">
        <v>18</v>
      </c>
      <c r="G56" t="s">
        <v>11</v>
      </c>
      <c r="H56" s="4">
        <v>7512</v>
      </c>
      <c r="I56" t="s">
        <v>24</v>
      </c>
      <c r="J56" t="s">
        <v>21</v>
      </c>
      <c r="K56" t="s">
        <v>20</v>
      </c>
      <c r="L56" t="s">
        <v>22</v>
      </c>
      <c r="M56" t="s">
        <v>23</v>
      </c>
      <c r="N56" t="s">
        <v>11</v>
      </c>
      <c r="O56" t="s">
        <v>667</v>
      </c>
      <c r="P56">
        <v>377371</v>
      </c>
      <c r="Q56">
        <v>31059164900739</v>
      </c>
      <c r="R56" s="4">
        <v>7711</v>
      </c>
      <c r="S56" s="1">
        <v>45443.668749999997</v>
      </c>
      <c r="T56" t="s">
        <v>516</v>
      </c>
      <c r="U56" t="s">
        <v>158</v>
      </c>
      <c r="V56" t="s">
        <v>668</v>
      </c>
      <c r="W56" t="s">
        <v>14</v>
      </c>
      <c r="X56" t="s">
        <v>15</v>
      </c>
      <c r="Y56" s="6" t="str">
        <f t="shared" si="0"/>
        <v>Domestique</v>
      </c>
      <c r="Z56" s="5">
        <v>0.85</v>
      </c>
      <c r="AA56" s="5" t="s">
        <v>1268</v>
      </c>
      <c r="AB56" s="5" t="s">
        <v>1269</v>
      </c>
      <c r="AC56" s="5" t="s">
        <v>1270</v>
      </c>
      <c r="AD56">
        <f t="shared" si="1"/>
        <v>109</v>
      </c>
      <c r="AE56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7" spans="1:31" x14ac:dyDescent="0.35">
      <c r="A57" t="s">
        <v>6</v>
      </c>
      <c r="B57" t="s">
        <v>10</v>
      </c>
      <c r="C57" t="s">
        <v>16</v>
      </c>
      <c r="D57" t="s">
        <v>19</v>
      </c>
      <c r="E57" t="s">
        <v>17</v>
      </c>
      <c r="F57" t="s">
        <v>18</v>
      </c>
      <c r="G57" t="s">
        <v>11</v>
      </c>
      <c r="H57" s="4">
        <v>7512</v>
      </c>
      <c r="I57" t="s">
        <v>24</v>
      </c>
      <c r="J57" t="s">
        <v>21</v>
      </c>
      <c r="K57" t="s">
        <v>20</v>
      </c>
      <c r="L57" t="s">
        <v>22</v>
      </c>
      <c r="M57" t="s">
        <v>23</v>
      </c>
      <c r="N57" t="s">
        <v>11</v>
      </c>
      <c r="O57" t="s">
        <v>669</v>
      </c>
      <c r="P57">
        <v>377367</v>
      </c>
      <c r="Q57">
        <v>31059164900721</v>
      </c>
      <c r="R57" s="4">
        <v>7711</v>
      </c>
      <c r="S57" s="1">
        <v>45443.665972222225</v>
      </c>
      <c r="T57" t="s">
        <v>516</v>
      </c>
      <c r="U57" t="s">
        <v>158</v>
      </c>
      <c r="V57" t="s">
        <v>670</v>
      </c>
      <c r="W57" t="s">
        <v>14</v>
      </c>
      <c r="X57" t="s">
        <v>15</v>
      </c>
      <c r="Y57" s="6" t="str">
        <f t="shared" si="0"/>
        <v>Domestique</v>
      </c>
      <c r="Z57" s="5">
        <v>0.85</v>
      </c>
      <c r="AA57" s="5" t="s">
        <v>1268</v>
      </c>
      <c r="AB57" s="5" t="s">
        <v>1269</v>
      </c>
      <c r="AC57" s="5" t="s">
        <v>1270</v>
      </c>
      <c r="AD57">
        <f t="shared" si="1"/>
        <v>109</v>
      </c>
      <c r="AE57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8" spans="1:31" x14ac:dyDescent="0.35">
      <c r="A58" t="s">
        <v>6</v>
      </c>
      <c r="B58" t="s">
        <v>10</v>
      </c>
      <c r="C58" t="s">
        <v>16</v>
      </c>
      <c r="D58" t="s">
        <v>19</v>
      </c>
      <c r="E58" t="s">
        <v>17</v>
      </c>
      <c r="F58" t="s">
        <v>18</v>
      </c>
      <c r="G58" t="s">
        <v>11</v>
      </c>
      <c r="H58" s="4">
        <v>7512</v>
      </c>
      <c r="I58" t="s">
        <v>24</v>
      </c>
      <c r="J58" t="s">
        <v>21</v>
      </c>
      <c r="K58" t="s">
        <v>20</v>
      </c>
      <c r="L58" t="s">
        <v>22</v>
      </c>
      <c r="M58" t="s">
        <v>23</v>
      </c>
      <c r="N58" t="s">
        <v>11</v>
      </c>
      <c r="O58" t="s">
        <v>671</v>
      </c>
      <c r="P58">
        <v>377366</v>
      </c>
      <c r="Q58">
        <v>31059164900747</v>
      </c>
      <c r="R58" s="4">
        <v>7711</v>
      </c>
      <c r="S58" s="1">
        <v>45443.662499999999</v>
      </c>
      <c r="T58" t="s">
        <v>516</v>
      </c>
      <c r="U58" t="s">
        <v>158</v>
      </c>
      <c r="V58" t="s">
        <v>672</v>
      </c>
      <c r="W58" t="s">
        <v>14</v>
      </c>
      <c r="X58" t="s">
        <v>15</v>
      </c>
      <c r="Y58" s="6" t="str">
        <f t="shared" si="0"/>
        <v>Domestique</v>
      </c>
      <c r="Z58" s="5">
        <v>0.85</v>
      </c>
      <c r="AA58" s="5" t="s">
        <v>1268</v>
      </c>
      <c r="AB58" s="5" t="s">
        <v>1269</v>
      </c>
      <c r="AC58" s="5" t="s">
        <v>1270</v>
      </c>
      <c r="AD58">
        <f t="shared" si="1"/>
        <v>109</v>
      </c>
      <c r="AE58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9" spans="1:31" x14ac:dyDescent="0.35">
      <c r="A59" t="s">
        <v>6</v>
      </c>
      <c r="B59" t="s">
        <v>10</v>
      </c>
      <c r="C59" t="s">
        <v>16</v>
      </c>
      <c r="D59" t="s">
        <v>19</v>
      </c>
      <c r="E59" t="s">
        <v>17</v>
      </c>
      <c r="F59" t="s">
        <v>18</v>
      </c>
      <c r="G59" t="s">
        <v>11</v>
      </c>
      <c r="H59" s="4">
        <v>7512</v>
      </c>
      <c r="I59" t="s">
        <v>24</v>
      </c>
      <c r="J59" t="s">
        <v>21</v>
      </c>
      <c r="K59" t="s">
        <v>20</v>
      </c>
      <c r="L59" t="s">
        <v>22</v>
      </c>
      <c r="M59" t="s">
        <v>23</v>
      </c>
      <c r="N59" t="s">
        <v>11</v>
      </c>
      <c r="O59" t="s">
        <v>673</v>
      </c>
      <c r="P59">
        <v>377363</v>
      </c>
      <c r="Q59">
        <v>31059164902081</v>
      </c>
      <c r="R59" s="4">
        <v>7711</v>
      </c>
      <c r="S59" s="1">
        <v>45443.65625</v>
      </c>
      <c r="T59" t="s">
        <v>516</v>
      </c>
      <c r="U59" t="s">
        <v>674</v>
      </c>
      <c r="V59" t="s">
        <v>675</v>
      </c>
      <c r="W59" t="s">
        <v>14</v>
      </c>
      <c r="X59" t="s">
        <v>15</v>
      </c>
      <c r="Y59" s="6" t="str">
        <f t="shared" si="0"/>
        <v>Domestique</v>
      </c>
      <c r="Z59" s="5">
        <v>0.85</v>
      </c>
      <c r="AA59" s="5" t="s">
        <v>1268</v>
      </c>
      <c r="AB59" s="5" t="s">
        <v>1269</v>
      </c>
      <c r="AC59" s="5" t="s">
        <v>1270</v>
      </c>
      <c r="AD59">
        <f t="shared" si="1"/>
        <v>109</v>
      </c>
      <c r="AE59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0" spans="1:31" x14ac:dyDescent="0.35">
      <c r="A60" t="s">
        <v>6</v>
      </c>
      <c r="B60" t="s">
        <v>10</v>
      </c>
      <c r="C60" t="s">
        <v>16</v>
      </c>
      <c r="D60" t="s">
        <v>19</v>
      </c>
      <c r="E60" t="s">
        <v>17</v>
      </c>
      <c r="F60" t="s">
        <v>18</v>
      </c>
      <c r="G60" t="s">
        <v>11</v>
      </c>
      <c r="H60" s="4">
        <v>7512</v>
      </c>
      <c r="I60" t="s">
        <v>24</v>
      </c>
      <c r="J60" t="s">
        <v>21</v>
      </c>
      <c r="K60" t="s">
        <v>20</v>
      </c>
      <c r="L60" t="s">
        <v>22</v>
      </c>
      <c r="M60" t="s">
        <v>23</v>
      </c>
      <c r="N60" t="s">
        <v>11</v>
      </c>
      <c r="O60" t="s">
        <v>676</v>
      </c>
      <c r="P60">
        <v>377361</v>
      </c>
      <c r="Q60">
        <v>31059164902206</v>
      </c>
      <c r="R60" s="4">
        <v>7711</v>
      </c>
      <c r="S60" s="1">
        <v>45443.65347222222</v>
      </c>
      <c r="T60" t="s">
        <v>516</v>
      </c>
      <c r="U60" t="s">
        <v>674</v>
      </c>
      <c r="V60" t="s">
        <v>677</v>
      </c>
      <c r="W60" t="s">
        <v>14</v>
      </c>
      <c r="X60" t="s">
        <v>15</v>
      </c>
      <c r="Y60" s="6" t="str">
        <f t="shared" si="0"/>
        <v>Domestique</v>
      </c>
      <c r="Z60" s="5">
        <v>0.85</v>
      </c>
      <c r="AA60" s="5" t="s">
        <v>1268</v>
      </c>
      <c r="AB60" s="5" t="s">
        <v>1269</v>
      </c>
      <c r="AC60" s="5" t="s">
        <v>1270</v>
      </c>
      <c r="AD60">
        <f t="shared" si="1"/>
        <v>109</v>
      </c>
      <c r="AE60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1" spans="1:31" x14ac:dyDescent="0.35">
      <c r="A61" t="s">
        <v>6</v>
      </c>
      <c r="B61" t="s">
        <v>10</v>
      </c>
      <c r="C61" t="s">
        <v>16</v>
      </c>
      <c r="D61" t="s">
        <v>19</v>
      </c>
      <c r="E61" t="s">
        <v>17</v>
      </c>
      <c r="F61" t="s">
        <v>18</v>
      </c>
      <c r="G61" t="s">
        <v>11</v>
      </c>
      <c r="H61" s="4">
        <v>7512</v>
      </c>
      <c r="I61" t="s">
        <v>24</v>
      </c>
      <c r="J61" t="s">
        <v>21</v>
      </c>
      <c r="K61" t="s">
        <v>20</v>
      </c>
      <c r="L61" t="s">
        <v>22</v>
      </c>
      <c r="M61" t="s">
        <v>23</v>
      </c>
      <c r="N61" t="s">
        <v>11</v>
      </c>
      <c r="O61" t="s">
        <v>678</v>
      </c>
      <c r="P61">
        <v>377359</v>
      </c>
      <c r="Q61">
        <v>31059164901968</v>
      </c>
      <c r="R61" s="4">
        <v>7711</v>
      </c>
      <c r="S61" s="1">
        <v>45443.65</v>
      </c>
      <c r="T61" t="s">
        <v>516</v>
      </c>
      <c r="U61" t="s">
        <v>674</v>
      </c>
      <c r="V61" t="s">
        <v>679</v>
      </c>
      <c r="W61" t="s">
        <v>14</v>
      </c>
      <c r="X61" t="s">
        <v>15</v>
      </c>
      <c r="Y61" s="6" t="str">
        <f t="shared" si="0"/>
        <v>Domestique</v>
      </c>
      <c r="Z61" s="5">
        <v>0.85</v>
      </c>
      <c r="AA61" s="5" t="s">
        <v>1268</v>
      </c>
      <c r="AB61" s="5" t="s">
        <v>1269</v>
      </c>
      <c r="AC61" s="5" t="s">
        <v>1270</v>
      </c>
      <c r="AD61">
        <f t="shared" si="1"/>
        <v>109</v>
      </c>
      <c r="AE61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2" spans="1:31" x14ac:dyDescent="0.35">
      <c r="A62" t="s">
        <v>6</v>
      </c>
      <c r="B62" t="s">
        <v>10</v>
      </c>
      <c r="C62" t="s">
        <v>16</v>
      </c>
      <c r="D62" t="s">
        <v>19</v>
      </c>
      <c r="E62" t="s">
        <v>17</v>
      </c>
      <c r="F62" t="s">
        <v>18</v>
      </c>
      <c r="G62" t="s">
        <v>11</v>
      </c>
      <c r="H62" s="4">
        <v>7512</v>
      </c>
      <c r="I62" t="s">
        <v>24</v>
      </c>
      <c r="J62" t="s">
        <v>21</v>
      </c>
      <c r="K62" t="s">
        <v>20</v>
      </c>
      <c r="L62" t="s">
        <v>22</v>
      </c>
      <c r="M62" t="s">
        <v>23</v>
      </c>
      <c r="N62" t="s">
        <v>11</v>
      </c>
      <c r="O62" t="s">
        <v>680</v>
      </c>
      <c r="P62">
        <v>377356</v>
      </c>
      <c r="Q62">
        <v>31059164901711</v>
      </c>
      <c r="R62" s="4">
        <v>7711</v>
      </c>
      <c r="S62" s="1">
        <v>45443.647916666669</v>
      </c>
      <c r="T62" t="s">
        <v>516</v>
      </c>
      <c r="U62" t="s">
        <v>674</v>
      </c>
      <c r="V62" t="s">
        <v>681</v>
      </c>
      <c r="W62" t="s">
        <v>14</v>
      </c>
      <c r="X62" t="s">
        <v>15</v>
      </c>
      <c r="Y62" s="6" t="str">
        <f t="shared" si="0"/>
        <v>Domestique</v>
      </c>
      <c r="Z62" s="5">
        <v>0.85</v>
      </c>
      <c r="AA62" s="5" t="s">
        <v>1268</v>
      </c>
      <c r="AB62" s="5" t="s">
        <v>1269</v>
      </c>
      <c r="AC62" s="5" t="s">
        <v>1270</v>
      </c>
      <c r="AD62">
        <f t="shared" si="1"/>
        <v>109</v>
      </c>
      <c r="AE6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3" spans="1:31" x14ac:dyDescent="0.35">
      <c r="A63" t="s">
        <v>6</v>
      </c>
      <c r="B63" t="s">
        <v>10</v>
      </c>
      <c r="C63" t="s">
        <v>16</v>
      </c>
      <c r="D63" t="s">
        <v>19</v>
      </c>
      <c r="E63" t="s">
        <v>17</v>
      </c>
      <c r="F63" t="s">
        <v>18</v>
      </c>
      <c r="G63" t="s">
        <v>11</v>
      </c>
      <c r="H63" s="4">
        <v>7512</v>
      </c>
      <c r="I63" t="s">
        <v>24</v>
      </c>
      <c r="J63" t="s">
        <v>21</v>
      </c>
      <c r="K63" t="s">
        <v>20</v>
      </c>
      <c r="L63" t="s">
        <v>22</v>
      </c>
      <c r="M63" t="s">
        <v>23</v>
      </c>
      <c r="N63" t="s">
        <v>11</v>
      </c>
      <c r="O63" t="s">
        <v>682</v>
      </c>
      <c r="P63">
        <v>377353</v>
      </c>
      <c r="Q63">
        <v>31059164901703</v>
      </c>
      <c r="R63" s="4">
        <v>7711</v>
      </c>
      <c r="S63" s="1">
        <v>45443.644444444442</v>
      </c>
      <c r="T63" t="s">
        <v>516</v>
      </c>
      <c r="U63" t="s">
        <v>674</v>
      </c>
      <c r="V63" t="s">
        <v>683</v>
      </c>
      <c r="W63" t="s">
        <v>14</v>
      </c>
      <c r="X63" t="s">
        <v>15</v>
      </c>
      <c r="Y63" s="6" t="str">
        <f t="shared" si="0"/>
        <v>Domestique</v>
      </c>
      <c r="Z63" s="5">
        <v>0.85</v>
      </c>
      <c r="AA63" s="5" t="s">
        <v>1268</v>
      </c>
      <c r="AB63" s="5" t="s">
        <v>1269</v>
      </c>
      <c r="AC63" s="5" t="s">
        <v>1270</v>
      </c>
      <c r="AD63">
        <f t="shared" si="1"/>
        <v>109</v>
      </c>
      <c r="AE63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4" spans="1:31" x14ac:dyDescent="0.35">
      <c r="A64" t="s">
        <v>6</v>
      </c>
      <c r="B64" t="s">
        <v>10</v>
      </c>
      <c r="C64" t="s">
        <v>16</v>
      </c>
      <c r="D64" t="s">
        <v>19</v>
      </c>
      <c r="E64" t="s">
        <v>17</v>
      </c>
      <c r="F64" t="s">
        <v>18</v>
      </c>
      <c r="G64" t="s">
        <v>11</v>
      </c>
      <c r="H64" s="4">
        <v>7512</v>
      </c>
      <c r="I64" t="s">
        <v>24</v>
      </c>
      <c r="J64" t="s">
        <v>21</v>
      </c>
      <c r="K64" t="s">
        <v>20</v>
      </c>
      <c r="L64" t="s">
        <v>22</v>
      </c>
      <c r="M64" t="s">
        <v>23</v>
      </c>
      <c r="N64" t="s">
        <v>11</v>
      </c>
      <c r="O64" t="s">
        <v>684</v>
      </c>
      <c r="P64">
        <v>377346</v>
      </c>
      <c r="Q64">
        <v>31059164901687</v>
      </c>
      <c r="R64" s="4">
        <v>7711</v>
      </c>
      <c r="S64" s="1">
        <v>45443.62777777778</v>
      </c>
      <c r="T64" t="s">
        <v>516</v>
      </c>
      <c r="U64" t="s">
        <v>674</v>
      </c>
      <c r="V64" t="s">
        <v>685</v>
      </c>
      <c r="W64" t="s">
        <v>14</v>
      </c>
      <c r="X64" t="s">
        <v>15</v>
      </c>
      <c r="Y64" s="6" t="str">
        <f t="shared" si="0"/>
        <v>Domestique</v>
      </c>
      <c r="Z64" s="5">
        <v>0.85</v>
      </c>
      <c r="AA64" s="5" t="s">
        <v>1268</v>
      </c>
      <c r="AB64" s="5" t="s">
        <v>1269</v>
      </c>
      <c r="AC64" s="5" t="s">
        <v>1270</v>
      </c>
      <c r="AD64">
        <f t="shared" si="1"/>
        <v>109</v>
      </c>
      <c r="AE64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5" spans="1:31" x14ac:dyDescent="0.35">
      <c r="A65" t="s">
        <v>6</v>
      </c>
      <c r="B65" t="s">
        <v>10</v>
      </c>
      <c r="C65" t="s">
        <v>16</v>
      </c>
      <c r="D65" t="s">
        <v>19</v>
      </c>
      <c r="E65" t="s">
        <v>17</v>
      </c>
      <c r="F65" t="s">
        <v>18</v>
      </c>
      <c r="G65" t="s">
        <v>11</v>
      </c>
      <c r="H65" s="4">
        <v>7512</v>
      </c>
      <c r="I65" t="s">
        <v>24</v>
      </c>
      <c r="J65" t="s">
        <v>21</v>
      </c>
      <c r="K65" t="s">
        <v>20</v>
      </c>
      <c r="L65" t="s">
        <v>22</v>
      </c>
      <c r="M65" t="s">
        <v>23</v>
      </c>
      <c r="N65" t="s">
        <v>11</v>
      </c>
      <c r="O65" t="s">
        <v>686</v>
      </c>
      <c r="P65">
        <v>377343</v>
      </c>
      <c r="Q65">
        <v>31059164901406</v>
      </c>
      <c r="R65" s="4">
        <v>7711</v>
      </c>
      <c r="S65" s="1">
        <v>45443.624305555553</v>
      </c>
      <c r="T65" t="s">
        <v>516</v>
      </c>
      <c r="U65" t="s">
        <v>674</v>
      </c>
      <c r="V65" t="s">
        <v>687</v>
      </c>
      <c r="W65" t="s">
        <v>14</v>
      </c>
      <c r="X65" t="s">
        <v>15</v>
      </c>
      <c r="Y65" s="6" t="str">
        <f t="shared" si="0"/>
        <v>Domestique</v>
      </c>
      <c r="Z65" s="5">
        <v>0.85</v>
      </c>
      <c r="AA65" s="5" t="s">
        <v>1268</v>
      </c>
      <c r="AB65" s="5" t="s">
        <v>1269</v>
      </c>
      <c r="AC65" s="5" t="s">
        <v>1270</v>
      </c>
      <c r="AD65">
        <f t="shared" si="1"/>
        <v>109</v>
      </c>
      <c r="AE65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6" spans="1:31" x14ac:dyDescent="0.35">
      <c r="A66" t="s">
        <v>6</v>
      </c>
      <c r="B66" t="s">
        <v>10</v>
      </c>
      <c r="C66" t="s">
        <v>16</v>
      </c>
      <c r="D66" t="s">
        <v>19</v>
      </c>
      <c r="E66" t="s">
        <v>17</v>
      </c>
      <c r="F66" t="s">
        <v>18</v>
      </c>
      <c r="G66" t="s">
        <v>11</v>
      </c>
      <c r="H66" s="4">
        <v>7512</v>
      </c>
      <c r="I66" t="s">
        <v>24</v>
      </c>
      <c r="J66" t="s">
        <v>21</v>
      </c>
      <c r="K66" t="s">
        <v>20</v>
      </c>
      <c r="L66" t="s">
        <v>22</v>
      </c>
      <c r="M66" t="s">
        <v>23</v>
      </c>
      <c r="N66" t="s">
        <v>11</v>
      </c>
      <c r="O66" t="s">
        <v>688</v>
      </c>
      <c r="P66">
        <v>377341</v>
      </c>
      <c r="Q66">
        <v>31059164901059</v>
      </c>
      <c r="R66" s="4">
        <v>7711</v>
      </c>
      <c r="S66" s="1">
        <v>45443.621527777781</v>
      </c>
      <c r="T66" t="s">
        <v>516</v>
      </c>
      <c r="U66" t="s">
        <v>674</v>
      </c>
      <c r="V66" t="s">
        <v>689</v>
      </c>
      <c r="W66" t="s">
        <v>14</v>
      </c>
      <c r="X66" t="s">
        <v>15</v>
      </c>
      <c r="Y66" s="6" t="str">
        <f t="shared" ref="Y66:Y110" si="3">+IF(G66=N66,"Domestique","Autre")</f>
        <v>Domestique</v>
      </c>
      <c r="Z66" s="5">
        <v>0.85</v>
      </c>
      <c r="AA66" s="5" t="s">
        <v>1268</v>
      </c>
      <c r="AB66" s="5" t="s">
        <v>1269</v>
      </c>
      <c r="AC66" s="5" t="s">
        <v>1270</v>
      </c>
      <c r="AD66">
        <f t="shared" ref="AD66:AD110" si="4">COUNTIFS($AE$2:$AE$2435,AE66)</f>
        <v>109</v>
      </c>
      <c r="AE66" t="str">
        <f t="shared" ref="AE66:AE110" si="5">+B66&amp;C66&amp;D66&amp;E66&amp;F66&amp;G66&amp;H66&amp;I66&amp;J66&amp;K66&amp;L66&amp;M66&amp;N66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7" spans="1:31" x14ac:dyDescent="0.35">
      <c r="A67" t="s">
        <v>6</v>
      </c>
      <c r="B67" t="s">
        <v>10</v>
      </c>
      <c r="C67" t="s">
        <v>16</v>
      </c>
      <c r="D67" t="s">
        <v>19</v>
      </c>
      <c r="E67" t="s">
        <v>17</v>
      </c>
      <c r="F67" t="s">
        <v>18</v>
      </c>
      <c r="G67" t="s">
        <v>11</v>
      </c>
      <c r="H67" s="4">
        <v>7512</v>
      </c>
      <c r="I67" t="s">
        <v>24</v>
      </c>
      <c r="J67" t="s">
        <v>21</v>
      </c>
      <c r="K67" t="s">
        <v>20</v>
      </c>
      <c r="L67" t="s">
        <v>22</v>
      </c>
      <c r="M67" t="s">
        <v>23</v>
      </c>
      <c r="N67" t="s">
        <v>11</v>
      </c>
      <c r="O67" t="s">
        <v>690</v>
      </c>
      <c r="P67">
        <v>377339</v>
      </c>
      <c r="Q67">
        <v>31059164901356</v>
      </c>
      <c r="R67" s="4">
        <v>7711</v>
      </c>
      <c r="S67" s="1">
        <v>45443.618055555555</v>
      </c>
      <c r="T67" t="s">
        <v>516</v>
      </c>
      <c r="U67" t="s">
        <v>674</v>
      </c>
      <c r="V67" t="s">
        <v>691</v>
      </c>
      <c r="W67" t="s">
        <v>14</v>
      </c>
      <c r="X67" t="s">
        <v>15</v>
      </c>
      <c r="Y67" s="6" t="str">
        <f t="shared" si="3"/>
        <v>Domestique</v>
      </c>
      <c r="Z67" s="5">
        <v>0.85</v>
      </c>
      <c r="AA67" s="5" t="s">
        <v>1268</v>
      </c>
      <c r="AB67" s="5" t="s">
        <v>1269</v>
      </c>
      <c r="AC67" s="5" t="s">
        <v>1270</v>
      </c>
      <c r="AD67">
        <f t="shared" si="4"/>
        <v>109</v>
      </c>
      <c r="AE67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8" spans="1:31" x14ac:dyDescent="0.35">
      <c r="A68" t="s">
        <v>6</v>
      </c>
      <c r="B68" t="s">
        <v>10</v>
      </c>
      <c r="C68" t="s">
        <v>16</v>
      </c>
      <c r="D68" t="s">
        <v>19</v>
      </c>
      <c r="E68" t="s">
        <v>17</v>
      </c>
      <c r="F68" t="s">
        <v>18</v>
      </c>
      <c r="G68" t="s">
        <v>11</v>
      </c>
      <c r="H68" s="4">
        <v>7512</v>
      </c>
      <c r="I68" t="s">
        <v>24</v>
      </c>
      <c r="J68" t="s">
        <v>21</v>
      </c>
      <c r="K68" t="s">
        <v>20</v>
      </c>
      <c r="L68" t="s">
        <v>22</v>
      </c>
      <c r="M68" t="s">
        <v>23</v>
      </c>
      <c r="N68" t="s">
        <v>11</v>
      </c>
      <c r="O68" t="s">
        <v>692</v>
      </c>
      <c r="P68">
        <v>377335</v>
      </c>
      <c r="Q68">
        <v>31059164901471</v>
      </c>
      <c r="R68" s="4">
        <v>7711</v>
      </c>
      <c r="S68" s="1">
        <v>45443.615277777775</v>
      </c>
      <c r="T68" t="s">
        <v>516</v>
      </c>
      <c r="U68" t="s">
        <v>674</v>
      </c>
      <c r="V68" t="s">
        <v>693</v>
      </c>
      <c r="W68" t="s">
        <v>14</v>
      </c>
      <c r="X68" t="s">
        <v>15</v>
      </c>
      <c r="Y68" s="6" t="str">
        <f t="shared" si="3"/>
        <v>Domestique</v>
      </c>
      <c r="Z68" s="5">
        <v>0.85</v>
      </c>
      <c r="AA68" s="5" t="s">
        <v>1268</v>
      </c>
      <c r="AB68" s="5" t="s">
        <v>1269</v>
      </c>
      <c r="AC68" s="5" t="s">
        <v>1270</v>
      </c>
      <c r="AD68">
        <f t="shared" si="4"/>
        <v>109</v>
      </c>
      <c r="AE68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9" spans="1:31" x14ac:dyDescent="0.35">
      <c r="A69" t="s">
        <v>6</v>
      </c>
      <c r="B69" t="s">
        <v>10</v>
      </c>
      <c r="C69" t="s">
        <v>16</v>
      </c>
      <c r="D69" t="s">
        <v>19</v>
      </c>
      <c r="E69" t="s">
        <v>17</v>
      </c>
      <c r="F69" t="s">
        <v>18</v>
      </c>
      <c r="G69" t="s">
        <v>11</v>
      </c>
      <c r="H69" s="4">
        <v>7512</v>
      </c>
      <c r="I69" t="s">
        <v>24</v>
      </c>
      <c r="J69" t="s">
        <v>21</v>
      </c>
      <c r="K69" t="s">
        <v>20</v>
      </c>
      <c r="L69" t="s">
        <v>22</v>
      </c>
      <c r="M69" t="s">
        <v>23</v>
      </c>
      <c r="N69" t="s">
        <v>11</v>
      </c>
      <c r="O69" t="s">
        <v>694</v>
      </c>
      <c r="P69">
        <v>377331</v>
      </c>
      <c r="Q69">
        <v>31059164901661</v>
      </c>
      <c r="R69" s="4">
        <v>7711</v>
      </c>
      <c r="S69" s="1">
        <v>45443.611111111109</v>
      </c>
      <c r="T69" t="s">
        <v>516</v>
      </c>
      <c r="U69" t="s">
        <v>674</v>
      </c>
      <c r="V69" t="s">
        <v>695</v>
      </c>
      <c r="W69" t="s">
        <v>14</v>
      </c>
      <c r="X69" t="s">
        <v>15</v>
      </c>
      <c r="Y69" s="6" t="str">
        <f t="shared" si="3"/>
        <v>Domestique</v>
      </c>
      <c r="Z69" s="5">
        <v>0.85</v>
      </c>
      <c r="AA69" s="5" t="s">
        <v>1268</v>
      </c>
      <c r="AB69" s="5" t="s">
        <v>1269</v>
      </c>
      <c r="AC69" s="5" t="s">
        <v>1270</v>
      </c>
      <c r="AD69">
        <f t="shared" si="4"/>
        <v>109</v>
      </c>
      <c r="AE69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0" spans="1:31" x14ac:dyDescent="0.35">
      <c r="A70" t="s">
        <v>6</v>
      </c>
      <c r="B70" t="s">
        <v>10</v>
      </c>
      <c r="C70" t="s">
        <v>16</v>
      </c>
      <c r="D70" t="s">
        <v>19</v>
      </c>
      <c r="E70" t="s">
        <v>17</v>
      </c>
      <c r="F70" t="s">
        <v>18</v>
      </c>
      <c r="G70" t="s">
        <v>11</v>
      </c>
      <c r="H70" s="4">
        <v>7512</v>
      </c>
      <c r="I70" t="s">
        <v>24</v>
      </c>
      <c r="J70" t="s">
        <v>21</v>
      </c>
      <c r="K70" t="s">
        <v>20</v>
      </c>
      <c r="L70" t="s">
        <v>22</v>
      </c>
      <c r="M70" t="s">
        <v>23</v>
      </c>
      <c r="N70" t="s">
        <v>11</v>
      </c>
      <c r="O70" t="s">
        <v>696</v>
      </c>
      <c r="P70">
        <v>377324</v>
      </c>
      <c r="Q70">
        <v>31059164901075</v>
      </c>
      <c r="R70" s="4">
        <v>7711</v>
      </c>
      <c r="S70" s="1">
        <v>45443.606944444444</v>
      </c>
      <c r="T70" t="s">
        <v>516</v>
      </c>
      <c r="U70" t="s">
        <v>674</v>
      </c>
      <c r="V70" t="s">
        <v>697</v>
      </c>
      <c r="W70" t="s">
        <v>14</v>
      </c>
      <c r="X70" t="s">
        <v>15</v>
      </c>
      <c r="Y70" s="6" t="str">
        <f t="shared" si="3"/>
        <v>Domestique</v>
      </c>
      <c r="Z70" s="5">
        <v>0.85</v>
      </c>
      <c r="AA70" s="5" t="s">
        <v>1268</v>
      </c>
      <c r="AB70" s="5" t="s">
        <v>1269</v>
      </c>
      <c r="AC70" s="5" t="s">
        <v>1270</v>
      </c>
      <c r="AD70">
        <f t="shared" si="4"/>
        <v>109</v>
      </c>
      <c r="AE70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1" spans="1:31" x14ac:dyDescent="0.35">
      <c r="A71" t="s">
        <v>6</v>
      </c>
      <c r="B71" t="s">
        <v>10</v>
      </c>
      <c r="C71" t="s">
        <v>16</v>
      </c>
      <c r="D71" t="s">
        <v>19</v>
      </c>
      <c r="E71" t="s">
        <v>17</v>
      </c>
      <c r="F71" t="s">
        <v>18</v>
      </c>
      <c r="G71" t="s">
        <v>11</v>
      </c>
      <c r="H71" s="4">
        <v>7512</v>
      </c>
      <c r="I71" t="s">
        <v>24</v>
      </c>
      <c r="J71" t="s">
        <v>21</v>
      </c>
      <c r="K71" t="s">
        <v>20</v>
      </c>
      <c r="L71" t="s">
        <v>22</v>
      </c>
      <c r="M71" t="s">
        <v>23</v>
      </c>
      <c r="N71" t="s">
        <v>11</v>
      </c>
      <c r="O71" t="s">
        <v>698</v>
      </c>
      <c r="P71">
        <v>377323</v>
      </c>
      <c r="Q71">
        <v>31059164901745</v>
      </c>
      <c r="R71" s="4">
        <v>7711</v>
      </c>
      <c r="S71" s="1">
        <v>45443.603472222225</v>
      </c>
      <c r="T71" t="s">
        <v>516</v>
      </c>
      <c r="U71" t="s">
        <v>674</v>
      </c>
      <c r="V71" t="s">
        <v>699</v>
      </c>
      <c r="W71" t="s">
        <v>14</v>
      </c>
      <c r="X71" t="s">
        <v>15</v>
      </c>
      <c r="Y71" s="6" t="str">
        <f t="shared" si="3"/>
        <v>Domestique</v>
      </c>
      <c r="Z71" s="5">
        <v>0.85</v>
      </c>
      <c r="AA71" s="5" t="s">
        <v>1268</v>
      </c>
      <c r="AB71" s="5" t="s">
        <v>1269</v>
      </c>
      <c r="AC71" s="5" t="s">
        <v>1270</v>
      </c>
      <c r="AD71">
        <f t="shared" si="4"/>
        <v>109</v>
      </c>
      <c r="AE71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2" spans="1:31" x14ac:dyDescent="0.35">
      <c r="A72" t="s">
        <v>6</v>
      </c>
      <c r="B72" t="s">
        <v>10</v>
      </c>
      <c r="C72" t="s">
        <v>16</v>
      </c>
      <c r="D72" t="s">
        <v>19</v>
      </c>
      <c r="E72" t="s">
        <v>17</v>
      </c>
      <c r="F72" t="s">
        <v>18</v>
      </c>
      <c r="G72" t="s">
        <v>11</v>
      </c>
      <c r="H72" s="4">
        <v>7512</v>
      </c>
      <c r="I72" t="s">
        <v>24</v>
      </c>
      <c r="J72" t="s">
        <v>21</v>
      </c>
      <c r="K72" t="s">
        <v>20</v>
      </c>
      <c r="L72" t="s">
        <v>22</v>
      </c>
      <c r="M72" t="s">
        <v>23</v>
      </c>
      <c r="N72" t="s">
        <v>11</v>
      </c>
      <c r="O72" t="s">
        <v>700</v>
      </c>
      <c r="P72">
        <v>377321</v>
      </c>
      <c r="Q72">
        <v>31059164901349</v>
      </c>
      <c r="R72" s="4">
        <v>7711</v>
      </c>
      <c r="S72" s="1">
        <v>45443.599305555559</v>
      </c>
      <c r="T72" t="s">
        <v>516</v>
      </c>
      <c r="U72" t="s">
        <v>674</v>
      </c>
      <c r="V72" t="s">
        <v>701</v>
      </c>
      <c r="W72" t="s">
        <v>14</v>
      </c>
      <c r="X72" t="s">
        <v>15</v>
      </c>
      <c r="Y72" s="6" t="str">
        <f t="shared" si="3"/>
        <v>Domestique</v>
      </c>
      <c r="Z72" s="5">
        <v>0.85</v>
      </c>
      <c r="AA72" s="5" t="s">
        <v>1268</v>
      </c>
      <c r="AB72" s="5" t="s">
        <v>1269</v>
      </c>
      <c r="AC72" s="5" t="s">
        <v>1270</v>
      </c>
      <c r="AD72">
        <f t="shared" si="4"/>
        <v>109</v>
      </c>
      <c r="AE7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3" spans="1:31" x14ac:dyDescent="0.35">
      <c r="A73" t="s">
        <v>6</v>
      </c>
      <c r="B73" t="s">
        <v>10</v>
      </c>
      <c r="C73" t="s">
        <v>16</v>
      </c>
      <c r="D73" t="s">
        <v>19</v>
      </c>
      <c r="E73" t="s">
        <v>17</v>
      </c>
      <c r="F73" t="s">
        <v>18</v>
      </c>
      <c r="G73" t="s">
        <v>11</v>
      </c>
      <c r="H73" s="4">
        <v>7512</v>
      </c>
      <c r="I73" t="s">
        <v>24</v>
      </c>
      <c r="J73" t="s">
        <v>21</v>
      </c>
      <c r="K73" t="s">
        <v>20</v>
      </c>
      <c r="L73" t="s">
        <v>22</v>
      </c>
      <c r="M73" t="s">
        <v>23</v>
      </c>
      <c r="N73" t="s">
        <v>11</v>
      </c>
      <c r="O73" t="s">
        <v>702</v>
      </c>
      <c r="P73">
        <v>377219</v>
      </c>
      <c r="Q73">
        <v>31059164901679</v>
      </c>
      <c r="R73" s="4">
        <v>7711</v>
      </c>
      <c r="S73" s="1">
        <v>45443.595833333333</v>
      </c>
      <c r="T73" t="s">
        <v>516</v>
      </c>
      <c r="U73" t="s">
        <v>674</v>
      </c>
      <c r="V73" t="s">
        <v>703</v>
      </c>
      <c r="W73" t="s">
        <v>14</v>
      </c>
      <c r="X73" t="s">
        <v>15</v>
      </c>
      <c r="Y73" s="6" t="str">
        <f t="shared" si="3"/>
        <v>Domestique</v>
      </c>
      <c r="Z73" s="5">
        <v>0.85</v>
      </c>
      <c r="AA73" s="5" t="s">
        <v>1268</v>
      </c>
      <c r="AB73" s="5" t="s">
        <v>1269</v>
      </c>
      <c r="AC73" s="5" t="s">
        <v>1270</v>
      </c>
      <c r="AD73">
        <f t="shared" si="4"/>
        <v>109</v>
      </c>
      <c r="AE73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4" spans="1:31" x14ac:dyDescent="0.35">
      <c r="A74" t="s">
        <v>6</v>
      </c>
      <c r="B74" t="s">
        <v>10</v>
      </c>
      <c r="C74" t="s">
        <v>16</v>
      </c>
      <c r="D74" t="s">
        <v>19</v>
      </c>
      <c r="E74" t="s">
        <v>17</v>
      </c>
      <c r="F74" t="s">
        <v>18</v>
      </c>
      <c r="G74" t="s">
        <v>11</v>
      </c>
      <c r="H74" s="4">
        <v>7512</v>
      </c>
      <c r="I74" t="s">
        <v>24</v>
      </c>
      <c r="J74" t="s">
        <v>21</v>
      </c>
      <c r="K74" t="s">
        <v>20</v>
      </c>
      <c r="L74" t="s">
        <v>22</v>
      </c>
      <c r="M74" t="s">
        <v>23</v>
      </c>
      <c r="N74" t="s">
        <v>11</v>
      </c>
      <c r="O74" t="s">
        <v>704</v>
      </c>
      <c r="P74">
        <v>377215</v>
      </c>
      <c r="Q74">
        <v>31059164901414</v>
      </c>
      <c r="R74" s="4">
        <v>7711</v>
      </c>
      <c r="S74" s="1">
        <v>45443.588888888888</v>
      </c>
      <c r="T74" t="s">
        <v>516</v>
      </c>
      <c r="U74" t="s">
        <v>674</v>
      </c>
      <c r="V74" t="s">
        <v>705</v>
      </c>
      <c r="W74" t="s">
        <v>14</v>
      </c>
      <c r="X74" t="s">
        <v>15</v>
      </c>
      <c r="Y74" s="6" t="str">
        <f t="shared" si="3"/>
        <v>Domestique</v>
      </c>
      <c r="Z74" s="5">
        <v>0.85</v>
      </c>
      <c r="AA74" s="5" t="s">
        <v>1268</v>
      </c>
      <c r="AB74" s="5" t="s">
        <v>1269</v>
      </c>
      <c r="AC74" s="5" t="s">
        <v>1270</v>
      </c>
      <c r="AD74">
        <f t="shared" si="4"/>
        <v>109</v>
      </c>
      <c r="AE74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5" spans="1:31" x14ac:dyDescent="0.35">
      <c r="A75" t="s">
        <v>6</v>
      </c>
      <c r="B75" t="s">
        <v>10</v>
      </c>
      <c r="C75" t="s">
        <v>16</v>
      </c>
      <c r="D75" t="s">
        <v>19</v>
      </c>
      <c r="E75" t="s">
        <v>17</v>
      </c>
      <c r="F75" t="s">
        <v>18</v>
      </c>
      <c r="G75" t="s">
        <v>11</v>
      </c>
      <c r="H75" s="4">
        <v>7512</v>
      </c>
      <c r="I75" t="s">
        <v>24</v>
      </c>
      <c r="J75" t="s">
        <v>21</v>
      </c>
      <c r="K75" t="s">
        <v>20</v>
      </c>
      <c r="L75" t="s">
        <v>22</v>
      </c>
      <c r="M75" t="s">
        <v>23</v>
      </c>
      <c r="N75" t="s">
        <v>11</v>
      </c>
      <c r="O75" t="s">
        <v>706</v>
      </c>
      <c r="P75">
        <v>377214</v>
      </c>
      <c r="Q75">
        <v>31059164901281</v>
      </c>
      <c r="R75" s="4">
        <v>7711</v>
      </c>
      <c r="S75" s="1">
        <v>45443.585416666669</v>
      </c>
      <c r="T75" t="s">
        <v>516</v>
      </c>
      <c r="U75" t="s">
        <v>674</v>
      </c>
      <c r="V75" t="s">
        <v>707</v>
      </c>
      <c r="W75" t="s">
        <v>14</v>
      </c>
      <c r="X75" t="s">
        <v>15</v>
      </c>
      <c r="Y75" s="6" t="str">
        <f t="shared" si="3"/>
        <v>Domestique</v>
      </c>
      <c r="Z75" s="5">
        <v>0.85</v>
      </c>
      <c r="AA75" s="5" t="s">
        <v>1268</v>
      </c>
      <c r="AB75" s="5" t="s">
        <v>1269</v>
      </c>
      <c r="AC75" s="5" t="s">
        <v>1270</v>
      </c>
      <c r="AD75">
        <f t="shared" si="4"/>
        <v>109</v>
      </c>
      <c r="AE75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6" spans="1:31" x14ac:dyDescent="0.35">
      <c r="A76" t="s">
        <v>6</v>
      </c>
      <c r="B76" t="s">
        <v>10</v>
      </c>
      <c r="C76" t="s">
        <v>16</v>
      </c>
      <c r="D76" t="s">
        <v>19</v>
      </c>
      <c r="E76" t="s">
        <v>17</v>
      </c>
      <c r="F76" t="s">
        <v>18</v>
      </c>
      <c r="G76" t="s">
        <v>11</v>
      </c>
      <c r="H76" s="4">
        <v>7512</v>
      </c>
      <c r="I76" t="s">
        <v>24</v>
      </c>
      <c r="J76" t="s">
        <v>21</v>
      </c>
      <c r="K76" t="s">
        <v>20</v>
      </c>
      <c r="L76" t="s">
        <v>22</v>
      </c>
      <c r="M76" t="s">
        <v>23</v>
      </c>
      <c r="N76" t="s">
        <v>11</v>
      </c>
      <c r="O76" t="s">
        <v>708</v>
      </c>
      <c r="P76">
        <v>377209</v>
      </c>
      <c r="Q76">
        <v>31059164902305</v>
      </c>
      <c r="R76" s="4">
        <v>7711</v>
      </c>
      <c r="S76" s="1">
        <v>45443.574305555558</v>
      </c>
      <c r="T76" t="s">
        <v>516</v>
      </c>
      <c r="U76" t="s">
        <v>559</v>
      </c>
      <c r="V76" t="s">
        <v>709</v>
      </c>
      <c r="W76" t="s">
        <v>14</v>
      </c>
      <c r="X76" t="s">
        <v>15</v>
      </c>
      <c r="Y76" s="6" t="str">
        <f t="shared" si="3"/>
        <v>Domestique</v>
      </c>
      <c r="Z76" s="5">
        <v>0.85</v>
      </c>
      <c r="AA76" s="5" t="s">
        <v>1268</v>
      </c>
      <c r="AB76" s="5" t="s">
        <v>1269</v>
      </c>
      <c r="AC76" s="5" t="s">
        <v>1270</v>
      </c>
      <c r="AD76">
        <f t="shared" si="4"/>
        <v>109</v>
      </c>
      <c r="AE76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7" spans="1:31" x14ac:dyDescent="0.35">
      <c r="A77" t="s">
        <v>6</v>
      </c>
      <c r="B77" t="s">
        <v>10</v>
      </c>
      <c r="C77" t="s">
        <v>16</v>
      </c>
      <c r="D77" t="s">
        <v>19</v>
      </c>
      <c r="E77" t="s">
        <v>17</v>
      </c>
      <c r="F77" t="s">
        <v>18</v>
      </c>
      <c r="G77" t="s">
        <v>11</v>
      </c>
      <c r="H77" s="4">
        <v>7512</v>
      </c>
      <c r="I77" t="s">
        <v>24</v>
      </c>
      <c r="J77" t="s">
        <v>21</v>
      </c>
      <c r="K77" t="s">
        <v>20</v>
      </c>
      <c r="L77" t="s">
        <v>22</v>
      </c>
      <c r="M77" t="s">
        <v>23</v>
      </c>
      <c r="N77" t="s">
        <v>11</v>
      </c>
      <c r="O77" t="s">
        <v>710</v>
      </c>
      <c r="P77">
        <v>377207</v>
      </c>
      <c r="Q77">
        <v>31059164902230</v>
      </c>
      <c r="R77" s="4">
        <v>7711</v>
      </c>
      <c r="S77" s="1">
        <v>45443.570138888892</v>
      </c>
      <c r="T77" t="s">
        <v>516</v>
      </c>
      <c r="U77" t="s">
        <v>559</v>
      </c>
      <c r="V77" t="s">
        <v>711</v>
      </c>
      <c r="W77" t="s">
        <v>14</v>
      </c>
      <c r="X77" t="s">
        <v>15</v>
      </c>
      <c r="Y77" s="6" t="str">
        <f t="shared" si="3"/>
        <v>Domestique</v>
      </c>
      <c r="Z77" s="5">
        <v>0.85</v>
      </c>
      <c r="AA77" s="5" t="s">
        <v>1268</v>
      </c>
      <c r="AB77" s="5" t="s">
        <v>1269</v>
      </c>
      <c r="AC77" s="5" t="s">
        <v>1270</v>
      </c>
      <c r="AD77">
        <f t="shared" si="4"/>
        <v>109</v>
      </c>
      <c r="AE77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8" spans="1:31" x14ac:dyDescent="0.35">
      <c r="A78" t="s">
        <v>6</v>
      </c>
      <c r="B78" t="s">
        <v>10</v>
      </c>
      <c r="C78" t="s">
        <v>16</v>
      </c>
      <c r="D78" t="s">
        <v>19</v>
      </c>
      <c r="E78" t="s">
        <v>17</v>
      </c>
      <c r="F78" t="s">
        <v>18</v>
      </c>
      <c r="G78" t="s">
        <v>11</v>
      </c>
      <c r="H78" s="4">
        <v>7512</v>
      </c>
      <c r="I78" t="s">
        <v>24</v>
      </c>
      <c r="J78" t="s">
        <v>21</v>
      </c>
      <c r="K78" t="s">
        <v>20</v>
      </c>
      <c r="L78" t="s">
        <v>22</v>
      </c>
      <c r="M78" t="s">
        <v>23</v>
      </c>
      <c r="N78" t="s">
        <v>11</v>
      </c>
      <c r="O78" t="s">
        <v>712</v>
      </c>
      <c r="P78">
        <v>377206</v>
      </c>
      <c r="Q78">
        <v>31059164901984</v>
      </c>
      <c r="R78" s="4">
        <v>7711</v>
      </c>
      <c r="S78" s="1">
        <v>45443.565972222219</v>
      </c>
      <c r="T78" t="s">
        <v>516</v>
      </c>
      <c r="U78" t="s">
        <v>559</v>
      </c>
      <c r="V78" t="s">
        <v>713</v>
      </c>
      <c r="W78" t="s">
        <v>14</v>
      </c>
      <c r="X78" t="s">
        <v>15</v>
      </c>
      <c r="Y78" s="6" t="str">
        <f t="shared" si="3"/>
        <v>Domestique</v>
      </c>
      <c r="Z78" s="5">
        <v>0.85</v>
      </c>
      <c r="AA78" s="5" t="s">
        <v>1268</v>
      </c>
      <c r="AB78" s="5" t="s">
        <v>1269</v>
      </c>
      <c r="AC78" s="5" t="s">
        <v>1270</v>
      </c>
      <c r="AD78">
        <f t="shared" si="4"/>
        <v>109</v>
      </c>
      <c r="AE78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9" spans="1:31" x14ac:dyDescent="0.35">
      <c r="A79" t="s">
        <v>6</v>
      </c>
      <c r="B79" t="s">
        <v>10</v>
      </c>
      <c r="C79" t="s">
        <v>16</v>
      </c>
      <c r="D79" t="s">
        <v>19</v>
      </c>
      <c r="E79" t="s">
        <v>17</v>
      </c>
      <c r="F79" t="s">
        <v>18</v>
      </c>
      <c r="G79" t="s">
        <v>11</v>
      </c>
      <c r="H79" s="4">
        <v>7512</v>
      </c>
      <c r="I79" t="s">
        <v>24</v>
      </c>
      <c r="J79" t="s">
        <v>21</v>
      </c>
      <c r="K79" t="s">
        <v>20</v>
      </c>
      <c r="L79" t="s">
        <v>22</v>
      </c>
      <c r="M79" t="s">
        <v>23</v>
      </c>
      <c r="N79" t="s">
        <v>11</v>
      </c>
      <c r="O79" t="s">
        <v>714</v>
      </c>
      <c r="P79">
        <v>377205</v>
      </c>
      <c r="Q79">
        <v>31059164901570</v>
      </c>
      <c r="R79" s="4">
        <v>7711</v>
      </c>
      <c r="S79" s="1">
        <v>45443.5625</v>
      </c>
      <c r="T79" t="s">
        <v>516</v>
      </c>
      <c r="U79" t="s">
        <v>559</v>
      </c>
      <c r="V79" t="s">
        <v>715</v>
      </c>
      <c r="W79" t="s">
        <v>14</v>
      </c>
      <c r="X79" t="s">
        <v>15</v>
      </c>
      <c r="Y79" s="6" t="str">
        <f t="shared" si="3"/>
        <v>Domestique</v>
      </c>
      <c r="Z79" s="5">
        <v>0.85</v>
      </c>
      <c r="AA79" s="5" t="s">
        <v>1268</v>
      </c>
      <c r="AB79" s="5" t="s">
        <v>1269</v>
      </c>
      <c r="AC79" s="5" t="s">
        <v>1270</v>
      </c>
      <c r="AD79">
        <f t="shared" si="4"/>
        <v>109</v>
      </c>
      <c r="AE79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0" spans="1:31" x14ac:dyDescent="0.35">
      <c r="A80" t="s">
        <v>6</v>
      </c>
      <c r="B80" t="s">
        <v>10</v>
      </c>
      <c r="C80" t="s">
        <v>16</v>
      </c>
      <c r="D80" t="s">
        <v>19</v>
      </c>
      <c r="E80" t="s">
        <v>17</v>
      </c>
      <c r="F80" t="s">
        <v>18</v>
      </c>
      <c r="G80" t="s">
        <v>11</v>
      </c>
      <c r="H80" s="4">
        <v>7512</v>
      </c>
      <c r="I80" t="s">
        <v>24</v>
      </c>
      <c r="J80" t="s">
        <v>21</v>
      </c>
      <c r="K80" t="s">
        <v>20</v>
      </c>
      <c r="L80" t="s">
        <v>22</v>
      </c>
      <c r="M80" t="s">
        <v>23</v>
      </c>
      <c r="N80" t="s">
        <v>11</v>
      </c>
      <c r="O80" t="s">
        <v>716</v>
      </c>
      <c r="P80">
        <v>377204</v>
      </c>
      <c r="Q80">
        <v>31059164901562</v>
      </c>
      <c r="R80" s="4">
        <v>7711</v>
      </c>
      <c r="S80" s="1">
        <v>45443.55972222222</v>
      </c>
      <c r="T80" t="s">
        <v>516</v>
      </c>
      <c r="U80" t="s">
        <v>559</v>
      </c>
      <c r="V80" t="s">
        <v>717</v>
      </c>
      <c r="W80" t="s">
        <v>14</v>
      </c>
      <c r="X80" t="s">
        <v>15</v>
      </c>
      <c r="Y80" s="6" t="str">
        <f t="shared" si="3"/>
        <v>Domestique</v>
      </c>
      <c r="Z80" s="5">
        <v>0.85</v>
      </c>
      <c r="AA80" s="5" t="s">
        <v>1268</v>
      </c>
      <c r="AB80" s="5" t="s">
        <v>1269</v>
      </c>
      <c r="AC80" s="5" t="s">
        <v>1270</v>
      </c>
      <c r="AD80">
        <f t="shared" si="4"/>
        <v>109</v>
      </c>
      <c r="AE80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1" spans="1:31" x14ac:dyDescent="0.35">
      <c r="A81" t="s">
        <v>6</v>
      </c>
      <c r="B81" t="s">
        <v>10</v>
      </c>
      <c r="C81" t="s">
        <v>16</v>
      </c>
      <c r="D81" t="s">
        <v>19</v>
      </c>
      <c r="E81" t="s">
        <v>17</v>
      </c>
      <c r="F81" t="s">
        <v>18</v>
      </c>
      <c r="G81" t="s">
        <v>11</v>
      </c>
      <c r="H81" s="4">
        <v>7512</v>
      </c>
      <c r="I81" t="s">
        <v>24</v>
      </c>
      <c r="J81" t="s">
        <v>21</v>
      </c>
      <c r="K81" t="s">
        <v>20</v>
      </c>
      <c r="L81" t="s">
        <v>22</v>
      </c>
      <c r="M81" t="s">
        <v>23</v>
      </c>
      <c r="N81" t="s">
        <v>11</v>
      </c>
      <c r="O81" t="s">
        <v>718</v>
      </c>
      <c r="P81">
        <v>377202</v>
      </c>
      <c r="Q81">
        <v>31059164901729</v>
      </c>
      <c r="R81" s="4">
        <v>7711</v>
      </c>
      <c r="S81" s="1">
        <v>45443.556250000001</v>
      </c>
      <c r="T81" t="s">
        <v>516</v>
      </c>
      <c r="U81" t="s">
        <v>559</v>
      </c>
      <c r="V81" t="s">
        <v>719</v>
      </c>
      <c r="W81" t="s">
        <v>14</v>
      </c>
      <c r="X81" t="s">
        <v>15</v>
      </c>
      <c r="Y81" s="6" t="str">
        <f t="shared" si="3"/>
        <v>Domestique</v>
      </c>
      <c r="Z81" s="5">
        <v>0.85</v>
      </c>
      <c r="AA81" s="5" t="s">
        <v>1268</v>
      </c>
      <c r="AB81" s="5" t="s">
        <v>1269</v>
      </c>
      <c r="AC81" s="5" t="s">
        <v>1270</v>
      </c>
      <c r="AD81">
        <f t="shared" si="4"/>
        <v>109</v>
      </c>
      <c r="AE81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2" spans="1:31" x14ac:dyDescent="0.35">
      <c r="A82" t="s">
        <v>6</v>
      </c>
      <c r="B82" t="s">
        <v>10</v>
      </c>
      <c r="C82" t="s">
        <v>16</v>
      </c>
      <c r="D82" t="s">
        <v>19</v>
      </c>
      <c r="E82" t="s">
        <v>17</v>
      </c>
      <c r="F82" t="s">
        <v>18</v>
      </c>
      <c r="G82" t="s">
        <v>11</v>
      </c>
      <c r="H82" s="4">
        <v>7512</v>
      </c>
      <c r="I82" t="s">
        <v>24</v>
      </c>
      <c r="J82" t="s">
        <v>21</v>
      </c>
      <c r="K82" t="s">
        <v>20</v>
      </c>
      <c r="L82" t="s">
        <v>22</v>
      </c>
      <c r="M82" t="s">
        <v>23</v>
      </c>
      <c r="N82" t="s">
        <v>11</v>
      </c>
      <c r="O82" t="s">
        <v>720</v>
      </c>
      <c r="P82">
        <v>377183</v>
      </c>
      <c r="Q82">
        <v>31059164901901</v>
      </c>
      <c r="R82" s="4">
        <v>7711</v>
      </c>
      <c r="S82" s="1">
        <v>45443.508333333331</v>
      </c>
      <c r="T82" t="s">
        <v>516</v>
      </c>
      <c r="U82" t="s">
        <v>559</v>
      </c>
      <c r="V82" t="s">
        <v>721</v>
      </c>
      <c r="W82" t="s">
        <v>14</v>
      </c>
      <c r="X82" t="s">
        <v>15</v>
      </c>
      <c r="Y82" s="6" t="str">
        <f t="shared" si="3"/>
        <v>Domestique</v>
      </c>
      <c r="Z82" s="5">
        <v>0.85</v>
      </c>
      <c r="AA82" s="5" t="s">
        <v>1268</v>
      </c>
      <c r="AB82" s="5" t="s">
        <v>1269</v>
      </c>
      <c r="AC82" s="5" t="s">
        <v>1270</v>
      </c>
      <c r="AD82">
        <f t="shared" si="4"/>
        <v>109</v>
      </c>
      <c r="AE8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3" spans="1:31" x14ac:dyDescent="0.35">
      <c r="A83" t="s">
        <v>6</v>
      </c>
      <c r="B83" t="s">
        <v>10</v>
      </c>
      <c r="C83" t="s">
        <v>16</v>
      </c>
      <c r="D83" t="s">
        <v>19</v>
      </c>
      <c r="E83" t="s">
        <v>17</v>
      </c>
      <c r="F83" t="s">
        <v>18</v>
      </c>
      <c r="G83" t="s">
        <v>11</v>
      </c>
      <c r="H83" s="4">
        <v>7512</v>
      </c>
      <c r="I83" t="s">
        <v>24</v>
      </c>
      <c r="J83" t="s">
        <v>21</v>
      </c>
      <c r="K83" t="s">
        <v>20</v>
      </c>
      <c r="L83" t="s">
        <v>22</v>
      </c>
      <c r="M83" t="s">
        <v>23</v>
      </c>
      <c r="N83" t="s">
        <v>11</v>
      </c>
      <c r="O83" t="s">
        <v>722</v>
      </c>
      <c r="P83">
        <v>377162</v>
      </c>
      <c r="Q83">
        <v>31059164900671</v>
      </c>
      <c r="R83" s="4">
        <v>7711</v>
      </c>
      <c r="S83" s="1">
        <v>45443.502083333333</v>
      </c>
      <c r="T83" t="s">
        <v>516</v>
      </c>
      <c r="U83" t="s">
        <v>559</v>
      </c>
      <c r="V83" t="s">
        <v>723</v>
      </c>
      <c r="W83" t="s">
        <v>14</v>
      </c>
      <c r="X83" t="s">
        <v>15</v>
      </c>
      <c r="Y83" s="6" t="str">
        <f t="shared" si="3"/>
        <v>Domestique</v>
      </c>
      <c r="Z83" s="5">
        <v>0.85</v>
      </c>
      <c r="AA83" s="5" t="s">
        <v>1268</v>
      </c>
      <c r="AB83" s="5" t="s">
        <v>1269</v>
      </c>
      <c r="AC83" s="5" t="s">
        <v>1270</v>
      </c>
      <c r="AD83">
        <f t="shared" si="4"/>
        <v>109</v>
      </c>
      <c r="AE83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4" spans="1:31" x14ac:dyDescent="0.35">
      <c r="A84" t="s">
        <v>6</v>
      </c>
      <c r="B84" t="s">
        <v>10</v>
      </c>
      <c r="C84" t="s">
        <v>16</v>
      </c>
      <c r="D84" t="s">
        <v>19</v>
      </c>
      <c r="E84" t="s">
        <v>17</v>
      </c>
      <c r="F84" t="s">
        <v>18</v>
      </c>
      <c r="G84" t="s">
        <v>11</v>
      </c>
      <c r="H84" s="4">
        <v>7512</v>
      </c>
      <c r="I84" t="s">
        <v>24</v>
      </c>
      <c r="J84" t="s">
        <v>21</v>
      </c>
      <c r="K84" t="s">
        <v>20</v>
      </c>
      <c r="L84" t="s">
        <v>22</v>
      </c>
      <c r="M84" t="s">
        <v>23</v>
      </c>
      <c r="N84" t="s">
        <v>11</v>
      </c>
      <c r="O84" t="s">
        <v>724</v>
      </c>
      <c r="P84">
        <v>377158</v>
      </c>
      <c r="Q84">
        <v>31059164901596</v>
      </c>
      <c r="R84" s="4">
        <v>7711</v>
      </c>
      <c r="S84" s="1">
        <v>45443.499305555553</v>
      </c>
      <c r="T84" t="s">
        <v>516</v>
      </c>
      <c r="U84" t="s">
        <v>559</v>
      </c>
      <c r="V84" t="s">
        <v>725</v>
      </c>
      <c r="W84" t="s">
        <v>14</v>
      </c>
      <c r="X84" t="s">
        <v>15</v>
      </c>
      <c r="Y84" s="6" t="str">
        <f t="shared" si="3"/>
        <v>Domestique</v>
      </c>
      <c r="Z84" s="5">
        <v>0.85</v>
      </c>
      <c r="AA84" s="5" t="s">
        <v>1268</v>
      </c>
      <c r="AB84" s="5" t="s">
        <v>1269</v>
      </c>
      <c r="AC84" s="5" t="s">
        <v>1270</v>
      </c>
      <c r="AD84">
        <f t="shared" si="4"/>
        <v>109</v>
      </c>
      <c r="AE84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5" spans="1:31" x14ac:dyDescent="0.35">
      <c r="A85" t="s">
        <v>6</v>
      </c>
      <c r="B85" t="s">
        <v>10</v>
      </c>
      <c r="C85" t="s">
        <v>16</v>
      </c>
      <c r="D85" t="s">
        <v>19</v>
      </c>
      <c r="E85" t="s">
        <v>17</v>
      </c>
      <c r="F85" t="s">
        <v>18</v>
      </c>
      <c r="G85" t="s">
        <v>11</v>
      </c>
      <c r="H85" s="4">
        <v>7512</v>
      </c>
      <c r="I85" t="s">
        <v>24</v>
      </c>
      <c r="J85" t="s">
        <v>21</v>
      </c>
      <c r="K85" t="s">
        <v>20</v>
      </c>
      <c r="L85" t="s">
        <v>22</v>
      </c>
      <c r="M85" t="s">
        <v>23</v>
      </c>
      <c r="N85" t="s">
        <v>11</v>
      </c>
      <c r="O85" t="s">
        <v>726</v>
      </c>
      <c r="P85">
        <v>377156</v>
      </c>
      <c r="Q85">
        <v>31059164901588</v>
      </c>
      <c r="R85" s="4">
        <v>7711</v>
      </c>
      <c r="S85" s="1">
        <v>45443.494444444441</v>
      </c>
      <c r="T85" t="s">
        <v>516</v>
      </c>
      <c r="U85" t="s">
        <v>559</v>
      </c>
      <c r="V85" t="s">
        <v>727</v>
      </c>
      <c r="W85" t="s">
        <v>14</v>
      </c>
      <c r="X85" t="s">
        <v>15</v>
      </c>
      <c r="Y85" s="6" t="str">
        <f t="shared" si="3"/>
        <v>Domestique</v>
      </c>
      <c r="Z85" s="5">
        <v>0.85</v>
      </c>
      <c r="AA85" s="5" t="s">
        <v>1268</v>
      </c>
      <c r="AB85" s="5" t="s">
        <v>1269</v>
      </c>
      <c r="AC85" s="5" t="s">
        <v>1270</v>
      </c>
      <c r="AD85">
        <f t="shared" si="4"/>
        <v>109</v>
      </c>
      <c r="AE85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6" spans="1:31" x14ac:dyDescent="0.35">
      <c r="A86" t="s">
        <v>6</v>
      </c>
      <c r="B86" t="s">
        <v>10</v>
      </c>
      <c r="C86" t="s">
        <v>16</v>
      </c>
      <c r="D86" t="s">
        <v>19</v>
      </c>
      <c r="E86" t="s">
        <v>17</v>
      </c>
      <c r="F86" t="s">
        <v>18</v>
      </c>
      <c r="G86" t="s">
        <v>11</v>
      </c>
      <c r="H86" s="4">
        <v>7512</v>
      </c>
      <c r="I86" t="s">
        <v>24</v>
      </c>
      <c r="J86" t="s">
        <v>21</v>
      </c>
      <c r="K86" t="s">
        <v>20</v>
      </c>
      <c r="L86" t="s">
        <v>22</v>
      </c>
      <c r="M86" t="s">
        <v>23</v>
      </c>
      <c r="N86" t="s">
        <v>11</v>
      </c>
      <c r="O86" t="s">
        <v>728</v>
      </c>
      <c r="P86">
        <v>377153</v>
      </c>
      <c r="Q86">
        <v>31059164901604</v>
      </c>
      <c r="R86" s="4">
        <v>7711</v>
      </c>
      <c r="S86" s="1">
        <v>45443.488888888889</v>
      </c>
      <c r="T86" t="s">
        <v>516</v>
      </c>
      <c r="U86" t="s">
        <v>559</v>
      </c>
      <c r="V86" t="s">
        <v>729</v>
      </c>
      <c r="W86" t="s">
        <v>14</v>
      </c>
      <c r="X86" t="s">
        <v>15</v>
      </c>
      <c r="Y86" s="6" t="str">
        <f t="shared" si="3"/>
        <v>Domestique</v>
      </c>
      <c r="Z86" s="5">
        <v>0.85</v>
      </c>
      <c r="AA86" s="5" t="s">
        <v>1268</v>
      </c>
      <c r="AB86" s="5" t="s">
        <v>1269</v>
      </c>
      <c r="AC86" s="5" t="s">
        <v>1270</v>
      </c>
      <c r="AD86">
        <f t="shared" si="4"/>
        <v>109</v>
      </c>
      <c r="AE86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7" spans="1:31" x14ac:dyDescent="0.35">
      <c r="A87" t="s">
        <v>6</v>
      </c>
      <c r="B87" t="s">
        <v>10</v>
      </c>
      <c r="C87" t="s">
        <v>16</v>
      </c>
      <c r="D87" t="s">
        <v>19</v>
      </c>
      <c r="E87" t="s">
        <v>17</v>
      </c>
      <c r="F87" t="s">
        <v>18</v>
      </c>
      <c r="G87" t="s">
        <v>11</v>
      </c>
      <c r="H87" s="4">
        <v>7512</v>
      </c>
      <c r="I87" t="s">
        <v>24</v>
      </c>
      <c r="J87" t="s">
        <v>21</v>
      </c>
      <c r="K87" t="s">
        <v>20</v>
      </c>
      <c r="L87" t="s">
        <v>22</v>
      </c>
      <c r="M87" t="s">
        <v>23</v>
      </c>
      <c r="N87" t="s">
        <v>11</v>
      </c>
      <c r="O87" t="s">
        <v>730</v>
      </c>
      <c r="P87">
        <v>377147</v>
      </c>
      <c r="Q87">
        <v>31059164901133</v>
      </c>
      <c r="R87" s="4">
        <v>7711</v>
      </c>
      <c r="S87" s="1">
        <v>45443.482638888891</v>
      </c>
      <c r="T87" t="s">
        <v>516</v>
      </c>
      <c r="U87" t="s">
        <v>731</v>
      </c>
      <c r="V87" t="s">
        <v>732</v>
      </c>
      <c r="W87" t="s">
        <v>14</v>
      </c>
      <c r="X87" t="s">
        <v>15</v>
      </c>
      <c r="Y87" s="6" t="str">
        <f t="shared" si="3"/>
        <v>Domestique</v>
      </c>
      <c r="Z87" s="5">
        <v>0.85</v>
      </c>
      <c r="AA87" s="5" t="s">
        <v>1268</v>
      </c>
      <c r="AB87" s="5" t="s">
        <v>1269</v>
      </c>
      <c r="AC87" s="5" t="s">
        <v>1270</v>
      </c>
      <c r="AD87">
        <f t="shared" si="4"/>
        <v>109</v>
      </c>
      <c r="AE87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8" spans="1:31" x14ac:dyDescent="0.35">
      <c r="A88" t="s">
        <v>6</v>
      </c>
      <c r="B88" t="s">
        <v>10</v>
      </c>
      <c r="C88" t="s">
        <v>16</v>
      </c>
      <c r="D88" t="s">
        <v>19</v>
      </c>
      <c r="E88" t="s">
        <v>17</v>
      </c>
      <c r="F88" t="s">
        <v>18</v>
      </c>
      <c r="G88" t="s">
        <v>11</v>
      </c>
      <c r="H88" s="4">
        <v>7512</v>
      </c>
      <c r="I88" t="s">
        <v>24</v>
      </c>
      <c r="J88" t="s">
        <v>21</v>
      </c>
      <c r="K88" t="s">
        <v>20</v>
      </c>
      <c r="L88" t="s">
        <v>22</v>
      </c>
      <c r="M88" t="s">
        <v>23</v>
      </c>
      <c r="N88" t="s">
        <v>11</v>
      </c>
      <c r="O88" t="s">
        <v>733</v>
      </c>
      <c r="P88">
        <v>377137</v>
      </c>
      <c r="Q88">
        <v>31059164901174</v>
      </c>
      <c r="R88" s="4">
        <v>7711</v>
      </c>
      <c r="S88" s="1">
        <v>45443.478472222225</v>
      </c>
      <c r="T88" t="s">
        <v>516</v>
      </c>
      <c r="U88" t="s">
        <v>731</v>
      </c>
      <c r="V88" t="s">
        <v>734</v>
      </c>
      <c r="W88" t="s">
        <v>14</v>
      </c>
      <c r="X88" t="s">
        <v>15</v>
      </c>
      <c r="Y88" s="6" t="str">
        <f t="shared" si="3"/>
        <v>Domestique</v>
      </c>
      <c r="Z88" s="5">
        <v>0.85</v>
      </c>
      <c r="AA88" s="5" t="s">
        <v>1268</v>
      </c>
      <c r="AB88" s="5" t="s">
        <v>1269</v>
      </c>
      <c r="AC88" s="5" t="s">
        <v>1270</v>
      </c>
      <c r="AD88">
        <f t="shared" si="4"/>
        <v>109</v>
      </c>
      <c r="AE88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9" spans="1:31" x14ac:dyDescent="0.35">
      <c r="A89" t="s">
        <v>6</v>
      </c>
      <c r="B89" t="s">
        <v>10</v>
      </c>
      <c r="C89" t="s">
        <v>16</v>
      </c>
      <c r="D89" t="s">
        <v>19</v>
      </c>
      <c r="E89" t="s">
        <v>17</v>
      </c>
      <c r="F89" t="s">
        <v>18</v>
      </c>
      <c r="G89" t="s">
        <v>11</v>
      </c>
      <c r="H89" s="4">
        <v>7512</v>
      </c>
      <c r="I89" t="s">
        <v>24</v>
      </c>
      <c r="J89" t="s">
        <v>21</v>
      </c>
      <c r="K89" t="s">
        <v>20</v>
      </c>
      <c r="L89" t="s">
        <v>22</v>
      </c>
      <c r="M89" t="s">
        <v>23</v>
      </c>
      <c r="N89" t="s">
        <v>11</v>
      </c>
      <c r="O89" t="s">
        <v>735</v>
      </c>
      <c r="P89">
        <v>376455</v>
      </c>
      <c r="Q89">
        <v>31059164902008</v>
      </c>
      <c r="R89" s="4">
        <v>7711</v>
      </c>
      <c r="S89" s="1">
        <v>45441.688194444447</v>
      </c>
      <c r="T89" t="s">
        <v>516</v>
      </c>
      <c r="U89" t="s">
        <v>731</v>
      </c>
      <c r="V89" t="s">
        <v>736</v>
      </c>
      <c r="W89" t="s">
        <v>14</v>
      </c>
      <c r="X89" t="s">
        <v>15</v>
      </c>
      <c r="Y89" s="6" t="str">
        <f t="shared" si="3"/>
        <v>Domestique</v>
      </c>
      <c r="Z89" s="5">
        <v>0.85</v>
      </c>
      <c r="AA89" s="5" t="s">
        <v>1268</v>
      </c>
      <c r="AB89" s="5" t="s">
        <v>1269</v>
      </c>
      <c r="AC89" s="5" t="s">
        <v>1270</v>
      </c>
      <c r="AD89">
        <f t="shared" si="4"/>
        <v>109</v>
      </c>
      <c r="AE89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0" spans="1:31" x14ac:dyDescent="0.35">
      <c r="A90" t="s">
        <v>6</v>
      </c>
      <c r="B90" t="s">
        <v>10</v>
      </c>
      <c r="C90" t="s">
        <v>16</v>
      </c>
      <c r="D90" t="s">
        <v>19</v>
      </c>
      <c r="E90" t="s">
        <v>17</v>
      </c>
      <c r="F90" t="s">
        <v>18</v>
      </c>
      <c r="G90" t="s">
        <v>11</v>
      </c>
      <c r="H90" s="4">
        <v>7512</v>
      </c>
      <c r="I90" t="s">
        <v>24</v>
      </c>
      <c r="J90" t="s">
        <v>21</v>
      </c>
      <c r="K90" t="s">
        <v>20</v>
      </c>
      <c r="L90" t="s">
        <v>22</v>
      </c>
      <c r="M90" t="s">
        <v>23</v>
      </c>
      <c r="N90" t="s">
        <v>11</v>
      </c>
      <c r="O90" t="s">
        <v>737</v>
      </c>
      <c r="P90">
        <v>376454</v>
      </c>
      <c r="Q90">
        <v>31059164901042</v>
      </c>
      <c r="R90" s="4">
        <v>7711</v>
      </c>
      <c r="S90" s="1">
        <v>45441.686111111114</v>
      </c>
      <c r="T90" t="s">
        <v>516</v>
      </c>
      <c r="U90" t="s">
        <v>731</v>
      </c>
      <c r="V90" t="s">
        <v>738</v>
      </c>
      <c r="W90" t="s">
        <v>14</v>
      </c>
      <c r="X90" t="s">
        <v>15</v>
      </c>
      <c r="Y90" s="6" t="str">
        <f t="shared" si="3"/>
        <v>Domestique</v>
      </c>
      <c r="Z90" s="5">
        <v>0.85</v>
      </c>
      <c r="AA90" s="5" t="s">
        <v>1268</v>
      </c>
      <c r="AB90" s="5" t="s">
        <v>1269</v>
      </c>
      <c r="AC90" s="5" t="s">
        <v>1270</v>
      </c>
      <c r="AD90">
        <f t="shared" si="4"/>
        <v>109</v>
      </c>
      <c r="AE90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1" spans="1:31" x14ac:dyDescent="0.35">
      <c r="A91" t="s">
        <v>6</v>
      </c>
      <c r="B91" t="s">
        <v>10</v>
      </c>
      <c r="C91" t="s">
        <v>16</v>
      </c>
      <c r="D91" t="s">
        <v>19</v>
      </c>
      <c r="E91" t="s">
        <v>17</v>
      </c>
      <c r="F91" t="s">
        <v>18</v>
      </c>
      <c r="G91" t="s">
        <v>11</v>
      </c>
      <c r="H91" s="4">
        <v>7512</v>
      </c>
      <c r="I91" t="s">
        <v>24</v>
      </c>
      <c r="J91" t="s">
        <v>21</v>
      </c>
      <c r="K91" t="s">
        <v>20</v>
      </c>
      <c r="L91" t="s">
        <v>22</v>
      </c>
      <c r="M91" t="s">
        <v>23</v>
      </c>
      <c r="N91" t="s">
        <v>11</v>
      </c>
      <c r="O91" t="s">
        <v>739</v>
      </c>
      <c r="P91">
        <v>376446</v>
      </c>
      <c r="Q91">
        <v>31059164901141</v>
      </c>
      <c r="R91" s="4">
        <v>7711</v>
      </c>
      <c r="S91" s="1">
        <v>45441.680555555555</v>
      </c>
      <c r="T91" t="s">
        <v>516</v>
      </c>
      <c r="U91" t="s">
        <v>731</v>
      </c>
      <c r="V91" t="s">
        <v>740</v>
      </c>
      <c r="W91" t="s">
        <v>14</v>
      </c>
      <c r="X91" t="s">
        <v>15</v>
      </c>
      <c r="Y91" s="6" t="str">
        <f t="shared" si="3"/>
        <v>Domestique</v>
      </c>
      <c r="Z91" s="5">
        <v>0.85</v>
      </c>
      <c r="AA91" s="5" t="s">
        <v>1268</v>
      </c>
      <c r="AB91" s="5" t="s">
        <v>1269</v>
      </c>
      <c r="AC91" s="5" t="s">
        <v>1270</v>
      </c>
      <c r="AD91">
        <f t="shared" si="4"/>
        <v>109</v>
      </c>
      <c r="AE91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2" spans="1:31" x14ac:dyDescent="0.35">
      <c r="A92" t="s">
        <v>6</v>
      </c>
      <c r="B92" t="s">
        <v>10</v>
      </c>
      <c r="C92" t="s">
        <v>16</v>
      </c>
      <c r="D92" t="s">
        <v>19</v>
      </c>
      <c r="E92" t="s">
        <v>17</v>
      </c>
      <c r="F92" t="s">
        <v>18</v>
      </c>
      <c r="G92" t="s">
        <v>11</v>
      </c>
      <c r="H92" s="4">
        <v>7512</v>
      </c>
      <c r="I92" t="s">
        <v>24</v>
      </c>
      <c r="J92" t="s">
        <v>21</v>
      </c>
      <c r="K92" t="s">
        <v>20</v>
      </c>
      <c r="L92" t="s">
        <v>22</v>
      </c>
      <c r="M92" t="s">
        <v>23</v>
      </c>
      <c r="N92" t="s">
        <v>11</v>
      </c>
      <c r="O92" t="s">
        <v>741</v>
      </c>
      <c r="P92">
        <v>376445</v>
      </c>
      <c r="Q92">
        <v>31059164901125</v>
      </c>
      <c r="R92" s="4">
        <v>7711</v>
      </c>
      <c r="S92" s="1">
        <v>45441.678472222222</v>
      </c>
      <c r="T92" t="s">
        <v>516</v>
      </c>
      <c r="U92" t="s">
        <v>731</v>
      </c>
      <c r="V92" t="s">
        <v>742</v>
      </c>
      <c r="W92" t="s">
        <v>14</v>
      </c>
      <c r="X92" t="s">
        <v>15</v>
      </c>
      <c r="Y92" s="6" t="str">
        <f t="shared" si="3"/>
        <v>Domestique</v>
      </c>
      <c r="Z92" s="5">
        <v>0.85</v>
      </c>
      <c r="AA92" s="5" t="s">
        <v>1268</v>
      </c>
      <c r="AB92" s="5" t="s">
        <v>1269</v>
      </c>
      <c r="AC92" s="5" t="s">
        <v>1270</v>
      </c>
      <c r="AD92">
        <f t="shared" si="4"/>
        <v>109</v>
      </c>
      <c r="AE9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3" spans="1:31" x14ac:dyDescent="0.35">
      <c r="A93" t="s">
        <v>6</v>
      </c>
      <c r="B93" t="s">
        <v>10</v>
      </c>
      <c r="C93" t="s">
        <v>16</v>
      </c>
      <c r="D93" t="s">
        <v>19</v>
      </c>
      <c r="E93" t="s">
        <v>17</v>
      </c>
      <c r="F93" t="s">
        <v>18</v>
      </c>
      <c r="G93" t="s">
        <v>11</v>
      </c>
      <c r="H93" s="4">
        <v>7512</v>
      </c>
      <c r="I93" t="s">
        <v>24</v>
      </c>
      <c r="J93" t="s">
        <v>21</v>
      </c>
      <c r="K93" t="s">
        <v>20</v>
      </c>
      <c r="L93" t="s">
        <v>22</v>
      </c>
      <c r="M93" t="s">
        <v>23</v>
      </c>
      <c r="N93" t="s">
        <v>11</v>
      </c>
      <c r="O93" t="s">
        <v>743</v>
      </c>
      <c r="P93">
        <v>376440</v>
      </c>
      <c r="Q93">
        <v>31059164902107</v>
      </c>
      <c r="R93" s="4">
        <v>7711</v>
      </c>
      <c r="S93" s="1">
        <v>45441.670138888891</v>
      </c>
      <c r="T93" t="s">
        <v>516</v>
      </c>
      <c r="U93" t="s">
        <v>731</v>
      </c>
      <c r="V93" t="s">
        <v>744</v>
      </c>
      <c r="W93" t="s">
        <v>14</v>
      </c>
      <c r="X93" t="s">
        <v>15</v>
      </c>
      <c r="Y93" s="6" t="str">
        <f t="shared" si="3"/>
        <v>Domestique</v>
      </c>
      <c r="Z93" s="5">
        <v>0.85</v>
      </c>
      <c r="AA93" s="5" t="s">
        <v>1268</v>
      </c>
      <c r="AB93" s="5" t="s">
        <v>1269</v>
      </c>
      <c r="AC93" s="5" t="s">
        <v>1270</v>
      </c>
      <c r="AD93">
        <f t="shared" si="4"/>
        <v>109</v>
      </c>
      <c r="AE93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4" spans="1:31" x14ac:dyDescent="0.35">
      <c r="A94" t="s">
        <v>6</v>
      </c>
      <c r="B94" t="s">
        <v>10</v>
      </c>
      <c r="C94" t="s">
        <v>16</v>
      </c>
      <c r="D94" t="s">
        <v>19</v>
      </c>
      <c r="E94" t="s">
        <v>17</v>
      </c>
      <c r="F94" t="s">
        <v>18</v>
      </c>
      <c r="G94" t="s">
        <v>11</v>
      </c>
      <c r="H94" s="4">
        <v>7512</v>
      </c>
      <c r="I94" t="s">
        <v>24</v>
      </c>
      <c r="J94" t="s">
        <v>21</v>
      </c>
      <c r="K94" t="s">
        <v>20</v>
      </c>
      <c r="L94" t="s">
        <v>22</v>
      </c>
      <c r="M94" t="s">
        <v>23</v>
      </c>
      <c r="N94" t="s">
        <v>11</v>
      </c>
      <c r="O94" t="s">
        <v>745</v>
      </c>
      <c r="P94">
        <v>376437</v>
      </c>
      <c r="Q94">
        <v>31059164902099</v>
      </c>
      <c r="R94" s="4">
        <v>7711</v>
      </c>
      <c r="S94" s="1">
        <v>45441.667361111111</v>
      </c>
      <c r="T94" t="s">
        <v>516</v>
      </c>
      <c r="U94" t="s">
        <v>731</v>
      </c>
      <c r="V94" t="s">
        <v>746</v>
      </c>
      <c r="W94" t="s">
        <v>14</v>
      </c>
      <c r="X94" t="s">
        <v>15</v>
      </c>
      <c r="Y94" s="6" t="str">
        <f t="shared" si="3"/>
        <v>Domestique</v>
      </c>
      <c r="Z94" s="5">
        <v>0.85</v>
      </c>
      <c r="AA94" s="5" t="s">
        <v>1268</v>
      </c>
      <c r="AB94" s="5" t="s">
        <v>1269</v>
      </c>
      <c r="AC94" s="5" t="s">
        <v>1270</v>
      </c>
      <c r="AD94">
        <f t="shared" si="4"/>
        <v>109</v>
      </c>
      <c r="AE94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5" spans="1:31" x14ac:dyDescent="0.35">
      <c r="A95" t="s">
        <v>6</v>
      </c>
      <c r="B95" t="s">
        <v>10</v>
      </c>
      <c r="C95" t="s">
        <v>16</v>
      </c>
      <c r="D95" t="s">
        <v>19</v>
      </c>
      <c r="E95" t="s">
        <v>17</v>
      </c>
      <c r="F95" t="s">
        <v>18</v>
      </c>
      <c r="G95" t="s">
        <v>11</v>
      </c>
      <c r="H95" s="4">
        <v>7512</v>
      </c>
      <c r="I95" t="s">
        <v>24</v>
      </c>
      <c r="J95" t="s">
        <v>21</v>
      </c>
      <c r="K95" t="s">
        <v>20</v>
      </c>
      <c r="L95" t="s">
        <v>22</v>
      </c>
      <c r="M95" t="s">
        <v>23</v>
      </c>
      <c r="N95" t="s">
        <v>11</v>
      </c>
      <c r="O95" t="s">
        <v>747</v>
      </c>
      <c r="P95">
        <v>376435</v>
      </c>
      <c r="Q95">
        <v>31059164901935</v>
      </c>
      <c r="R95" s="4">
        <v>7711</v>
      </c>
      <c r="S95" s="1">
        <v>45441.663888888892</v>
      </c>
      <c r="T95" t="s">
        <v>516</v>
      </c>
      <c r="U95" t="s">
        <v>731</v>
      </c>
      <c r="V95" t="s">
        <v>748</v>
      </c>
      <c r="W95" t="s">
        <v>14</v>
      </c>
      <c r="X95" t="s">
        <v>15</v>
      </c>
      <c r="Y95" s="6" t="str">
        <f t="shared" si="3"/>
        <v>Domestique</v>
      </c>
      <c r="Z95" s="5">
        <v>0.85</v>
      </c>
      <c r="AA95" s="5" t="s">
        <v>1268</v>
      </c>
      <c r="AB95" s="5" t="s">
        <v>1269</v>
      </c>
      <c r="AC95" s="5" t="s">
        <v>1270</v>
      </c>
      <c r="AD95">
        <f t="shared" si="4"/>
        <v>109</v>
      </c>
      <c r="AE95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6" spans="1:31" x14ac:dyDescent="0.35">
      <c r="A96" t="s">
        <v>6</v>
      </c>
      <c r="B96" t="s">
        <v>10</v>
      </c>
      <c r="C96" t="s">
        <v>16</v>
      </c>
      <c r="D96" t="s">
        <v>19</v>
      </c>
      <c r="E96" t="s">
        <v>17</v>
      </c>
      <c r="F96" t="s">
        <v>18</v>
      </c>
      <c r="G96" t="s">
        <v>11</v>
      </c>
      <c r="H96" s="4">
        <v>7512</v>
      </c>
      <c r="I96" t="s">
        <v>24</v>
      </c>
      <c r="J96" t="s">
        <v>21</v>
      </c>
      <c r="K96" t="s">
        <v>20</v>
      </c>
      <c r="L96" t="s">
        <v>22</v>
      </c>
      <c r="M96" t="s">
        <v>23</v>
      </c>
      <c r="N96" t="s">
        <v>11</v>
      </c>
      <c r="O96" t="s">
        <v>749</v>
      </c>
      <c r="P96">
        <v>376433</v>
      </c>
      <c r="Q96">
        <v>31059164901950</v>
      </c>
      <c r="R96" s="4">
        <v>7711</v>
      </c>
      <c r="S96" s="1">
        <v>45441.661805555559</v>
      </c>
      <c r="T96" t="s">
        <v>516</v>
      </c>
      <c r="U96" t="s">
        <v>731</v>
      </c>
      <c r="V96" t="s">
        <v>750</v>
      </c>
      <c r="W96" t="s">
        <v>14</v>
      </c>
      <c r="X96" t="s">
        <v>15</v>
      </c>
      <c r="Y96" s="6" t="str">
        <f t="shared" si="3"/>
        <v>Domestique</v>
      </c>
      <c r="Z96" s="5">
        <v>0.85</v>
      </c>
      <c r="AA96" s="5" t="s">
        <v>1268</v>
      </c>
      <c r="AB96" s="5" t="s">
        <v>1269</v>
      </c>
      <c r="AC96" s="5" t="s">
        <v>1270</v>
      </c>
      <c r="AD96">
        <f t="shared" si="4"/>
        <v>109</v>
      </c>
      <c r="AE96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7" spans="1:31" x14ac:dyDescent="0.35">
      <c r="A97" t="s">
        <v>6</v>
      </c>
      <c r="B97" t="s">
        <v>10</v>
      </c>
      <c r="C97" t="s">
        <v>16</v>
      </c>
      <c r="D97" t="s">
        <v>19</v>
      </c>
      <c r="E97" t="s">
        <v>17</v>
      </c>
      <c r="F97" t="s">
        <v>18</v>
      </c>
      <c r="G97" t="s">
        <v>11</v>
      </c>
      <c r="H97" s="4">
        <v>7512</v>
      </c>
      <c r="I97" t="s">
        <v>24</v>
      </c>
      <c r="J97" t="s">
        <v>21</v>
      </c>
      <c r="K97" t="s">
        <v>20</v>
      </c>
      <c r="L97" t="s">
        <v>22</v>
      </c>
      <c r="M97" t="s">
        <v>23</v>
      </c>
      <c r="N97" t="s">
        <v>11</v>
      </c>
      <c r="O97" t="s">
        <v>751</v>
      </c>
      <c r="P97">
        <v>376432</v>
      </c>
      <c r="Q97">
        <v>31059164902180</v>
      </c>
      <c r="R97" s="4">
        <v>7711</v>
      </c>
      <c r="S97" s="1">
        <v>45441.651388888888</v>
      </c>
      <c r="T97" t="s">
        <v>516</v>
      </c>
      <c r="U97" t="s">
        <v>731</v>
      </c>
      <c r="V97" t="s">
        <v>752</v>
      </c>
      <c r="W97" t="s">
        <v>14</v>
      </c>
      <c r="X97" t="s">
        <v>15</v>
      </c>
      <c r="Y97" s="6" t="str">
        <f t="shared" si="3"/>
        <v>Domestique</v>
      </c>
      <c r="Z97" s="5">
        <v>0.85</v>
      </c>
      <c r="AA97" s="5" t="s">
        <v>1268</v>
      </c>
      <c r="AB97" s="5" t="s">
        <v>1269</v>
      </c>
      <c r="AC97" s="5" t="s">
        <v>1270</v>
      </c>
      <c r="AD97">
        <f t="shared" si="4"/>
        <v>109</v>
      </c>
      <c r="AE97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8" spans="1:31" x14ac:dyDescent="0.35">
      <c r="A98" t="s">
        <v>6</v>
      </c>
      <c r="B98" t="s">
        <v>10</v>
      </c>
      <c r="C98" t="s">
        <v>16</v>
      </c>
      <c r="D98" t="s">
        <v>19</v>
      </c>
      <c r="E98" t="s">
        <v>17</v>
      </c>
      <c r="F98" t="s">
        <v>18</v>
      </c>
      <c r="G98" t="s">
        <v>11</v>
      </c>
      <c r="H98" s="4">
        <v>7512</v>
      </c>
      <c r="I98" t="s">
        <v>24</v>
      </c>
      <c r="J98" t="s">
        <v>21</v>
      </c>
      <c r="K98" t="s">
        <v>20</v>
      </c>
      <c r="L98" t="s">
        <v>22</v>
      </c>
      <c r="M98" t="s">
        <v>23</v>
      </c>
      <c r="N98" t="s">
        <v>11</v>
      </c>
      <c r="O98" t="s">
        <v>753</v>
      </c>
      <c r="P98">
        <v>376430</v>
      </c>
      <c r="Q98">
        <v>31059164901299</v>
      </c>
      <c r="R98" s="4">
        <v>7711</v>
      </c>
      <c r="S98" s="1">
        <v>45441.648611111108</v>
      </c>
      <c r="T98" t="s">
        <v>516</v>
      </c>
      <c r="U98" t="s">
        <v>731</v>
      </c>
      <c r="V98" t="s">
        <v>754</v>
      </c>
      <c r="W98" t="s">
        <v>14</v>
      </c>
      <c r="X98" t="s">
        <v>15</v>
      </c>
      <c r="Y98" s="6" t="str">
        <f t="shared" si="3"/>
        <v>Domestique</v>
      </c>
      <c r="Z98" s="5">
        <v>0.85</v>
      </c>
      <c r="AA98" s="5" t="s">
        <v>1268</v>
      </c>
      <c r="AB98" s="5" t="s">
        <v>1269</v>
      </c>
      <c r="AC98" s="5" t="s">
        <v>1270</v>
      </c>
      <c r="AD98">
        <f t="shared" si="4"/>
        <v>109</v>
      </c>
      <c r="AE98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9" spans="1:31" x14ac:dyDescent="0.35">
      <c r="A99" t="s">
        <v>6</v>
      </c>
      <c r="B99" t="s">
        <v>10</v>
      </c>
      <c r="C99" t="s">
        <v>16</v>
      </c>
      <c r="D99" t="s">
        <v>19</v>
      </c>
      <c r="E99" t="s">
        <v>17</v>
      </c>
      <c r="F99" t="s">
        <v>18</v>
      </c>
      <c r="G99" t="s">
        <v>11</v>
      </c>
      <c r="H99" s="4">
        <v>7512</v>
      </c>
      <c r="I99" t="s">
        <v>24</v>
      </c>
      <c r="J99" t="s">
        <v>21</v>
      </c>
      <c r="K99" t="s">
        <v>20</v>
      </c>
      <c r="L99" t="s">
        <v>22</v>
      </c>
      <c r="M99" t="s">
        <v>23</v>
      </c>
      <c r="N99" t="s">
        <v>11</v>
      </c>
      <c r="O99" t="s">
        <v>755</v>
      </c>
      <c r="P99">
        <v>376427</v>
      </c>
      <c r="Q99">
        <v>31059164901315</v>
      </c>
      <c r="R99" s="4">
        <v>7711</v>
      </c>
      <c r="S99" s="1">
        <v>45441.643750000003</v>
      </c>
      <c r="T99" t="s">
        <v>516</v>
      </c>
      <c r="U99" t="s">
        <v>731</v>
      </c>
      <c r="V99" t="s">
        <v>756</v>
      </c>
      <c r="W99" t="s">
        <v>14</v>
      </c>
      <c r="X99" t="s">
        <v>15</v>
      </c>
      <c r="Y99" s="6" t="str">
        <f t="shared" si="3"/>
        <v>Domestique</v>
      </c>
      <c r="Z99" s="5">
        <v>0.85</v>
      </c>
      <c r="AA99" s="5" t="s">
        <v>1268</v>
      </c>
      <c r="AB99" s="5" t="s">
        <v>1269</v>
      </c>
      <c r="AC99" s="5" t="s">
        <v>1270</v>
      </c>
      <c r="AD99">
        <f t="shared" si="4"/>
        <v>109</v>
      </c>
      <c r="AE99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0" spans="1:31" x14ac:dyDescent="0.35">
      <c r="A100" t="s">
        <v>6</v>
      </c>
      <c r="B100" t="s">
        <v>10</v>
      </c>
      <c r="C100" t="s">
        <v>16</v>
      </c>
      <c r="D100" t="s">
        <v>19</v>
      </c>
      <c r="E100" t="s">
        <v>17</v>
      </c>
      <c r="F100" t="s">
        <v>18</v>
      </c>
      <c r="G100" t="s">
        <v>11</v>
      </c>
      <c r="H100" s="4">
        <v>7512</v>
      </c>
      <c r="I100" t="s">
        <v>24</v>
      </c>
      <c r="J100" t="s">
        <v>21</v>
      </c>
      <c r="K100" t="s">
        <v>20</v>
      </c>
      <c r="L100" t="s">
        <v>22</v>
      </c>
      <c r="M100" t="s">
        <v>23</v>
      </c>
      <c r="N100" t="s">
        <v>11</v>
      </c>
      <c r="O100" t="s">
        <v>757</v>
      </c>
      <c r="P100">
        <v>376426</v>
      </c>
      <c r="Q100">
        <v>31059164901380</v>
      </c>
      <c r="R100" s="4">
        <v>7711</v>
      </c>
      <c r="S100" s="1">
        <v>45441.640972222223</v>
      </c>
      <c r="T100" t="s">
        <v>516</v>
      </c>
      <c r="U100" t="s">
        <v>731</v>
      </c>
      <c r="V100" t="s">
        <v>758</v>
      </c>
      <c r="W100" t="s">
        <v>14</v>
      </c>
      <c r="X100" t="s">
        <v>15</v>
      </c>
      <c r="Y100" s="6" t="str">
        <f t="shared" si="3"/>
        <v>Domestique</v>
      </c>
      <c r="Z100" s="5">
        <v>0.85</v>
      </c>
      <c r="AA100" s="5" t="s">
        <v>1268</v>
      </c>
      <c r="AB100" s="5" t="s">
        <v>1269</v>
      </c>
      <c r="AC100" s="5" t="s">
        <v>1270</v>
      </c>
      <c r="AD100">
        <f t="shared" si="4"/>
        <v>109</v>
      </c>
      <c r="AE100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1" spans="1:31" x14ac:dyDescent="0.35">
      <c r="A101" t="s">
        <v>6</v>
      </c>
      <c r="B101" t="s">
        <v>10</v>
      </c>
      <c r="C101" t="s">
        <v>16</v>
      </c>
      <c r="D101" t="s">
        <v>19</v>
      </c>
      <c r="E101" t="s">
        <v>17</v>
      </c>
      <c r="F101" t="s">
        <v>18</v>
      </c>
      <c r="G101" t="s">
        <v>11</v>
      </c>
      <c r="H101" s="4">
        <v>7512</v>
      </c>
      <c r="I101" t="s">
        <v>24</v>
      </c>
      <c r="J101" t="s">
        <v>21</v>
      </c>
      <c r="K101" t="s">
        <v>20</v>
      </c>
      <c r="L101" t="s">
        <v>22</v>
      </c>
      <c r="M101" t="s">
        <v>23</v>
      </c>
      <c r="N101" t="s">
        <v>11</v>
      </c>
      <c r="O101" t="s">
        <v>759</v>
      </c>
      <c r="P101">
        <v>376425</v>
      </c>
      <c r="Q101">
        <v>31059164901307</v>
      </c>
      <c r="R101" s="4">
        <v>7711</v>
      </c>
      <c r="S101" s="1">
        <v>45441.638194444444</v>
      </c>
      <c r="T101" t="s">
        <v>516</v>
      </c>
      <c r="U101" t="s">
        <v>731</v>
      </c>
      <c r="V101" t="s">
        <v>760</v>
      </c>
      <c r="W101" t="s">
        <v>14</v>
      </c>
      <c r="X101" t="s">
        <v>15</v>
      </c>
      <c r="Y101" s="6" t="str">
        <f t="shared" si="3"/>
        <v>Domestique</v>
      </c>
      <c r="Z101" s="5">
        <v>0.85</v>
      </c>
      <c r="AA101" s="5" t="s">
        <v>1268</v>
      </c>
      <c r="AB101" s="5" t="s">
        <v>1269</v>
      </c>
      <c r="AC101" s="5" t="s">
        <v>1270</v>
      </c>
      <c r="AD101">
        <f t="shared" si="4"/>
        <v>109</v>
      </c>
      <c r="AE101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2" spans="1:31" x14ac:dyDescent="0.35">
      <c r="A102" t="s">
        <v>6</v>
      </c>
      <c r="B102" t="s">
        <v>10</v>
      </c>
      <c r="C102" t="s">
        <v>16</v>
      </c>
      <c r="D102" t="s">
        <v>19</v>
      </c>
      <c r="E102" t="s">
        <v>17</v>
      </c>
      <c r="F102" t="s">
        <v>18</v>
      </c>
      <c r="G102" t="s">
        <v>11</v>
      </c>
      <c r="H102" s="4">
        <v>7512</v>
      </c>
      <c r="I102" t="s">
        <v>24</v>
      </c>
      <c r="J102" t="s">
        <v>21</v>
      </c>
      <c r="K102" t="s">
        <v>20</v>
      </c>
      <c r="L102" t="s">
        <v>22</v>
      </c>
      <c r="M102" t="s">
        <v>23</v>
      </c>
      <c r="N102" t="s">
        <v>11</v>
      </c>
      <c r="O102" t="s">
        <v>761</v>
      </c>
      <c r="P102">
        <v>376420</v>
      </c>
      <c r="Q102">
        <v>31059164901430</v>
      </c>
      <c r="R102" s="4">
        <v>7711</v>
      </c>
      <c r="S102" s="1">
        <v>45441.624305555553</v>
      </c>
      <c r="T102" t="s">
        <v>516</v>
      </c>
      <c r="U102" t="s">
        <v>731</v>
      </c>
      <c r="V102" t="s">
        <v>762</v>
      </c>
      <c r="W102" t="s">
        <v>14</v>
      </c>
      <c r="X102" t="s">
        <v>15</v>
      </c>
      <c r="Y102" s="6" t="str">
        <f t="shared" si="3"/>
        <v>Domestique</v>
      </c>
      <c r="Z102" s="5">
        <v>0.85</v>
      </c>
      <c r="AA102" s="5" t="s">
        <v>1268</v>
      </c>
      <c r="AB102" s="5" t="s">
        <v>1269</v>
      </c>
      <c r="AC102" s="5" t="s">
        <v>1270</v>
      </c>
      <c r="AD102">
        <f t="shared" si="4"/>
        <v>109</v>
      </c>
      <c r="AE10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3" spans="1:31" x14ac:dyDescent="0.35">
      <c r="A103" t="s">
        <v>6</v>
      </c>
      <c r="B103" t="s">
        <v>10</v>
      </c>
      <c r="C103" t="s">
        <v>16</v>
      </c>
      <c r="D103" t="s">
        <v>19</v>
      </c>
      <c r="E103" t="s">
        <v>17</v>
      </c>
      <c r="F103" t="s">
        <v>18</v>
      </c>
      <c r="G103" t="s">
        <v>11</v>
      </c>
      <c r="H103" s="4">
        <v>7512</v>
      </c>
      <c r="I103" t="s">
        <v>24</v>
      </c>
      <c r="J103" t="s">
        <v>21</v>
      </c>
      <c r="K103" t="s">
        <v>20</v>
      </c>
      <c r="L103" t="s">
        <v>22</v>
      </c>
      <c r="M103" t="s">
        <v>23</v>
      </c>
      <c r="N103" t="s">
        <v>11</v>
      </c>
      <c r="O103" t="s">
        <v>763</v>
      </c>
      <c r="P103">
        <v>376315</v>
      </c>
      <c r="Q103">
        <v>31059164901216</v>
      </c>
      <c r="R103" s="4">
        <v>7711</v>
      </c>
      <c r="S103" s="1">
        <v>45441.620833333334</v>
      </c>
      <c r="T103" t="s">
        <v>516</v>
      </c>
      <c r="U103" t="s">
        <v>731</v>
      </c>
      <c r="V103" t="s">
        <v>764</v>
      </c>
      <c r="W103" t="s">
        <v>14</v>
      </c>
      <c r="X103" t="s">
        <v>15</v>
      </c>
      <c r="Y103" s="6" t="str">
        <f t="shared" si="3"/>
        <v>Domestique</v>
      </c>
      <c r="Z103" s="5">
        <v>0.85</v>
      </c>
      <c r="AA103" s="5" t="s">
        <v>1268</v>
      </c>
      <c r="AB103" s="5" t="s">
        <v>1269</v>
      </c>
      <c r="AC103" s="5" t="s">
        <v>1270</v>
      </c>
      <c r="AD103">
        <f t="shared" si="4"/>
        <v>109</v>
      </c>
      <c r="AE103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4" spans="1:31" x14ac:dyDescent="0.35">
      <c r="A104" t="s">
        <v>6</v>
      </c>
      <c r="B104" t="s">
        <v>10</v>
      </c>
      <c r="C104" t="s">
        <v>16</v>
      </c>
      <c r="D104" t="s">
        <v>19</v>
      </c>
      <c r="E104" t="s">
        <v>17</v>
      </c>
      <c r="F104" t="s">
        <v>18</v>
      </c>
      <c r="G104" t="s">
        <v>11</v>
      </c>
      <c r="H104" s="4">
        <v>7512</v>
      </c>
      <c r="I104" t="s">
        <v>24</v>
      </c>
      <c r="J104" t="s">
        <v>21</v>
      </c>
      <c r="K104" t="s">
        <v>20</v>
      </c>
      <c r="L104" t="s">
        <v>22</v>
      </c>
      <c r="M104" t="s">
        <v>23</v>
      </c>
      <c r="N104" t="s">
        <v>11</v>
      </c>
      <c r="O104" t="s">
        <v>765</v>
      </c>
      <c r="P104">
        <v>376314</v>
      </c>
      <c r="Q104">
        <v>31059164901448</v>
      </c>
      <c r="R104" s="4">
        <v>7711</v>
      </c>
      <c r="S104" s="1">
        <v>45441.618055555555</v>
      </c>
      <c r="T104" t="s">
        <v>516</v>
      </c>
      <c r="U104" t="s">
        <v>731</v>
      </c>
      <c r="V104" t="s">
        <v>766</v>
      </c>
      <c r="W104" t="s">
        <v>14</v>
      </c>
      <c r="X104" t="s">
        <v>15</v>
      </c>
      <c r="Y104" s="6" t="str">
        <f t="shared" si="3"/>
        <v>Domestique</v>
      </c>
      <c r="Z104" s="5">
        <v>0.85</v>
      </c>
      <c r="AA104" s="5" t="s">
        <v>1268</v>
      </c>
      <c r="AB104" s="5" t="s">
        <v>1269</v>
      </c>
      <c r="AC104" s="5" t="s">
        <v>1270</v>
      </c>
      <c r="AD104">
        <f t="shared" si="4"/>
        <v>109</v>
      </c>
      <c r="AE104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5" spans="1:31" x14ac:dyDescent="0.35">
      <c r="A105" t="s">
        <v>6</v>
      </c>
      <c r="B105" t="s">
        <v>10</v>
      </c>
      <c r="C105" t="s">
        <v>16</v>
      </c>
      <c r="D105" t="s">
        <v>19</v>
      </c>
      <c r="E105" t="s">
        <v>17</v>
      </c>
      <c r="F105" t="s">
        <v>18</v>
      </c>
      <c r="G105" t="s">
        <v>11</v>
      </c>
      <c r="H105" s="4">
        <v>7512</v>
      </c>
      <c r="I105" t="s">
        <v>24</v>
      </c>
      <c r="J105" t="s">
        <v>21</v>
      </c>
      <c r="K105" t="s">
        <v>20</v>
      </c>
      <c r="L105" t="s">
        <v>22</v>
      </c>
      <c r="M105" t="s">
        <v>23</v>
      </c>
      <c r="N105" t="s">
        <v>11</v>
      </c>
      <c r="O105" t="s">
        <v>767</v>
      </c>
      <c r="P105">
        <v>376313</v>
      </c>
      <c r="Q105">
        <v>31059164901463</v>
      </c>
      <c r="R105" s="4">
        <v>7711</v>
      </c>
      <c r="S105" s="1">
        <v>45441.615972222222</v>
      </c>
      <c r="T105" t="s">
        <v>516</v>
      </c>
      <c r="U105" t="s">
        <v>731</v>
      </c>
      <c r="V105" t="s">
        <v>768</v>
      </c>
      <c r="W105" t="s">
        <v>14</v>
      </c>
      <c r="X105" t="s">
        <v>15</v>
      </c>
      <c r="Y105" s="6" t="str">
        <f t="shared" si="3"/>
        <v>Domestique</v>
      </c>
      <c r="Z105" s="5">
        <v>0.85</v>
      </c>
      <c r="AA105" s="5" t="s">
        <v>1268</v>
      </c>
      <c r="AB105" s="5" t="s">
        <v>1269</v>
      </c>
      <c r="AC105" s="5" t="s">
        <v>1270</v>
      </c>
      <c r="AD105">
        <f t="shared" si="4"/>
        <v>109</v>
      </c>
      <c r="AE105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6" spans="1:31" x14ac:dyDescent="0.35">
      <c r="A106" t="s">
        <v>6</v>
      </c>
      <c r="B106" t="s">
        <v>10</v>
      </c>
      <c r="C106" t="s">
        <v>16</v>
      </c>
      <c r="D106" t="s">
        <v>19</v>
      </c>
      <c r="E106" t="s">
        <v>17</v>
      </c>
      <c r="F106" t="s">
        <v>18</v>
      </c>
      <c r="G106" t="s">
        <v>11</v>
      </c>
      <c r="H106" s="4">
        <v>7512</v>
      </c>
      <c r="I106" t="s">
        <v>24</v>
      </c>
      <c r="J106" t="s">
        <v>21</v>
      </c>
      <c r="K106" t="s">
        <v>20</v>
      </c>
      <c r="L106" t="s">
        <v>22</v>
      </c>
      <c r="M106" t="s">
        <v>23</v>
      </c>
      <c r="N106" t="s">
        <v>11</v>
      </c>
      <c r="O106" t="s">
        <v>769</v>
      </c>
      <c r="P106">
        <v>376307</v>
      </c>
      <c r="Q106">
        <v>31059164901398</v>
      </c>
      <c r="R106" s="4">
        <v>7711</v>
      </c>
      <c r="S106" s="1">
        <v>45441.611805555556</v>
      </c>
      <c r="T106" t="s">
        <v>516</v>
      </c>
      <c r="U106" t="s">
        <v>731</v>
      </c>
      <c r="V106" t="s">
        <v>770</v>
      </c>
      <c r="W106" t="s">
        <v>14</v>
      </c>
      <c r="X106" t="s">
        <v>15</v>
      </c>
      <c r="Y106" s="6" t="str">
        <f t="shared" si="3"/>
        <v>Domestique</v>
      </c>
      <c r="Z106" s="5">
        <v>0.85</v>
      </c>
      <c r="AA106" s="5" t="s">
        <v>1268</v>
      </c>
      <c r="AB106" s="5" t="s">
        <v>1269</v>
      </c>
      <c r="AC106" s="5" t="s">
        <v>1270</v>
      </c>
      <c r="AD106">
        <f t="shared" si="4"/>
        <v>109</v>
      </c>
      <c r="AE106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7" spans="1:31" x14ac:dyDescent="0.35">
      <c r="A107" t="s">
        <v>6</v>
      </c>
      <c r="B107" t="s">
        <v>10</v>
      </c>
      <c r="C107" t="s">
        <v>16</v>
      </c>
      <c r="D107" t="s">
        <v>19</v>
      </c>
      <c r="E107" t="s">
        <v>17</v>
      </c>
      <c r="F107" t="s">
        <v>18</v>
      </c>
      <c r="G107" t="s">
        <v>11</v>
      </c>
      <c r="H107" s="4">
        <v>7512</v>
      </c>
      <c r="I107" t="s">
        <v>24</v>
      </c>
      <c r="J107" t="s">
        <v>21</v>
      </c>
      <c r="K107" t="s">
        <v>20</v>
      </c>
      <c r="L107" t="s">
        <v>22</v>
      </c>
      <c r="M107" t="s">
        <v>23</v>
      </c>
      <c r="N107" t="s">
        <v>11</v>
      </c>
      <c r="O107" t="s">
        <v>771</v>
      </c>
      <c r="P107">
        <v>376306</v>
      </c>
      <c r="Q107">
        <v>31059164901497</v>
      </c>
      <c r="R107" s="4">
        <v>7711</v>
      </c>
      <c r="S107" s="1">
        <v>45441.60833333333</v>
      </c>
      <c r="T107" t="s">
        <v>516</v>
      </c>
      <c r="U107" t="s">
        <v>731</v>
      </c>
      <c r="V107" t="s">
        <v>772</v>
      </c>
      <c r="W107" t="s">
        <v>14</v>
      </c>
      <c r="X107" t="s">
        <v>15</v>
      </c>
      <c r="Y107" s="6" t="str">
        <f t="shared" si="3"/>
        <v>Domestique</v>
      </c>
      <c r="Z107" s="5">
        <v>0.85</v>
      </c>
      <c r="AA107" s="5" t="s">
        <v>1268</v>
      </c>
      <c r="AB107" s="5" t="s">
        <v>1269</v>
      </c>
      <c r="AC107" s="5" t="s">
        <v>1270</v>
      </c>
      <c r="AD107">
        <f t="shared" si="4"/>
        <v>109</v>
      </c>
      <c r="AE107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8" spans="1:31" x14ac:dyDescent="0.35">
      <c r="A108" t="s">
        <v>6</v>
      </c>
      <c r="B108" t="s">
        <v>10</v>
      </c>
      <c r="C108" t="s">
        <v>16</v>
      </c>
      <c r="D108" t="s">
        <v>19</v>
      </c>
      <c r="E108" t="s">
        <v>17</v>
      </c>
      <c r="F108" t="s">
        <v>18</v>
      </c>
      <c r="G108" t="s">
        <v>11</v>
      </c>
      <c r="H108" s="4">
        <v>7512</v>
      </c>
      <c r="I108" t="s">
        <v>24</v>
      </c>
      <c r="J108" t="s">
        <v>21</v>
      </c>
      <c r="K108" t="s">
        <v>20</v>
      </c>
      <c r="L108" t="s">
        <v>22</v>
      </c>
      <c r="M108" t="s">
        <v>23</v>
      </c>
      <c r="N108" t="s">
        <v>11</v>
      </c>
      <c r="O108" t="s">
        <v>773</v>
      </c>
      <c r="P108">
        <v>376301</v>
      </c>
      <c r="Q108">
        <v>31059164901489</v>
      </c>
      <c r="R108" s="4">
        <v>7711</v>
      </c>
      <c r="S108" s="1">
        <v>45441.605555555558</v>
      </c>
      <c r="T108" t="s">
        <v>516</v>
      </c>
      <c r="U108" t="s">
        <v>731</v>
      </c>
      <c r="V108" t="s">
        <v>774</v>
      </c>
      <c r="W108" t="s">
        <v>14</v>
      </c>
      <c r="X108" t="s">
        <v>15</v>
      </c>
      <c r="Y108" s="6" t="str">
        <f t="shared" si="3"/>
        <v>Domestique</v>
      </c>
      <c r="Z108" s="5">
        <v>0.85</v>
      </c>
      <c r="AA108" s="5" t="s">
        <v>1268</v>
      </c>
      <c r="AB108" s="5" t="s">
        <v>1269</v>
      </c>
      <c r="AC108" s="5" t="s">
        <v>1270</v>
      </c>
      <c r="AD108">
        <f t="shared" si="4"/>
        <v>109</v>
      </c>
      <c r="AE108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9" spans="1:31" x14ac:dyDescent="0.35">
      <c r="A109" t="s">
        <v>6</v>
      </c>
      <c r="B109" t="s">
        <v>10</v>
      </c>
      <c r="C109" t="s">
        <v>16</v>
      </c>
      <c r="D109" t="s">
        <v>19</v>
      </c>
      <c r="E109" t="s">
        <v>17</v>
      </c>
      <c r="F109" t="s">
        <v>18</v>
      </c>
      <c r="G109" t="s">
        <v>11</v>
      </c>
      <c r="H109" s="4">
        <v>7512</v>
      </c>
      <c r="I109" t="s">
        <v>24</v>
      </c>
      <c r="J109" t="s">
        <v>21</v>
      </c>
      <c r="K109" t="s">
        <v>20</v>
      </c>
      <c r="L109" t="s">
        <v>22</v>
      </c>
      <c r="M109" t="s">
        <v>23</v>
      </c>
      <c r="N109" t="s">
        <v>11</v>
      </c>
      <c r="O109" t="s">
        <v>775</v>
      </c>
      <c r="P109">
        <v>376293</v>
      </c>
      <c r="Q109">
        <v>31059164901455</v>
      </c>
      <c r="R109" s="4">
        <v>7711</v>
      </c>
      <c r="S109" s="1">
        <v>45441.601388888892</v>
      </c>
      <c r="T109" t="s">
        <v>516</v>
      </c>
      <c r="U109" t="s">
        <v>731</v>
      </c>
      <c r="V109" t="s">
        <v>776</v>
      </c>
      <c r="W109" t="s">
        <v>14</v>
      </c>
      <c r="X109" t="s">
        <v>15</v>
      </c>
      <c r="Y109" s="6" t="str">
        <f t="shared" si="3"/>
        <v>Domestique</v>
      </c>
      <c r="Z109" s="5">
        <v>0.85</v>
      </c>
      <c r="AA109" s="5" t="s">
        <v>1268</v>
      </c>
      <c r="AB109" s="5" t="s">
        <v>1269</v>
      </c>
      <c r="AC109" s="5" t="s">
        <v>1270</v>
      </c>
      <c r="AD109">
        <f t="shared" si="4"/>
        <v>109</v>
      </c>
      <c r="AE109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0" spans="1:31" x14ac:dyDescent="0.35">
      <c r="A110" t="s">
        <v>6</v>
      </c>
      <c r="B110" t="s">
        <v>10</v>
      </c>
      <c r="C110" t="s">
        <v>16</v>
      </c>
      <c r="D110" t="s">
        <v>19</v>
      </c>
      <c r="E110" t="s">
        <v>17</v>
      </c>
      <c r="F110" t="s">
        <v>18</v>
      </c>
      <c r="G110" t="s">
        <v>11</v>
      </c>
      <c r="H110" s="4">
        <v>7512</v>
      </c>
      <c r="I110" t="s">
        <v>24</v>
      </c>
      <c r="J110" t="s">
        <v>21</v>
      </c>
      <c r="K110" t="s">
        <v>20</v>
      </c>
      <c r="L110" t="s">
        <v>22</v>
      </c>
      <c r="M110" t="s">
        <v>23</v>
      </c>
      <c r="N110" t="s">
        <v>11</v>
      </c>
      <c r="O110" t="s">
        <v>777</v>
      </c>
      <c r="P110">
        <v>376290</v>
      </c>
      <c r="Q110">
        <v>31059164901257</v>
      </c>
      <c r="R110" s="4">
        <v>7711</v>
      </c>
      <c r="S110" s="1">
        <v>45441.597916666666</v>
      </c>
      <c r="T110" t="s">
        <v>516</v>
      </c>
      <c r="U110" t="s">
        <v>731</v>
      </c>
      <c r="V110" t="s">
        <v>778</v>
      </c>
      <c r="W110" t="s">
        <v>14</v>
      </c>
      <c r="X110" t="s">
        <v>15</v>
      </c>
      <c r="Y110" s="6" t="str">
        <f t="shared" si="3"/>
        <v>Domestique</v>
      </c>
      <c r="Z110" s="5">
        <v>0.85</v>
      </c>
      <c r="AA110" s="5" t="s">
        <v>1268</v>
      </c>
      <c r="AB110" s="5" t="s">
        <v>1269</v>
      </c>
      <c r="AC110" s="5" t="s">
        <v>1270</v>
      </c>
      <c r="AD110">
        <f t="shared" si="4"/>
        <v>109</v>
      </c>
      <c r="AE110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1" spans="1:31" x14ac:dyDescent="0.35">
      <c r="H111" s="4"/>
      <c r="P111">
        <f>COUNTA(P2:P110)</f>
        <v>109</v>
      </c>
      <c r="R111" s="4"/>
      <c r="S111" s="1"/>
      <c r="Y111" s="6"/>
      <c r="Z111" s="5"/>
      <c r="AA111" s="5"/>
      <c r="AB111" s="5"/>
      <c r="AC111" s="5"/>
    </row>
    <row r="144" spans="1:31" x14ac:dyDescent="0.35">
      <c r="A144" t="s">
        <v>6</v>
      </c>
      <c r="B144" t="s">
        <v>10</v>
      </c>
      <c r="C144" t="s">
        <v>16</v>
      </c>
      <c r="D144" t="s">
        <v>19</v>
      </c>
      <c r="E144" t="s">
        <v>17</v>
      </c>
      <c r="F144" t="s">
        <v>18</v>
      </c>
      <c r="G144" t="s">
        <v>11</v>
      </c>
      <c r="H144" s="4">
        <v>7512</v>
      </c>
      <c r="I144" t="s">
        <v>24</v>
      </c>
      <c r="J144" t="s">
        <v>37</v>
      </c>
      <c r="K144" t="s">
        <v>20</v>
      </c>
      <c r="L144" t="s">
        <v>22</v>
      </c>
      <c r="M144" t="s">
        <v>23</v>
      </c>
      <c r="N144" t="s">
        <v>11</v>
      </c>
      <c r="O144" t="s">
        <v>520</v>
      </c>
      <c r="P144">
        <v>378650</v>
      </c>
      <c r="Q144">
        <v>31059164900325</v>
      </c>
      <c r="R144" s="4">
        <v>7711</v>
      </c>
      <c r="S144" s="1">
        <v>45447.657638888886</v>
      </c>
      <c r="T144" t="s">
        <v>516</v>
      </c>
      <c r="U144" t="s">
        <v>79</v>
      </c>
      <c r="V144" t="s">
        <v>521</v>
      </c>
      <c r="W144" t="s">
        <v>14</v>
      </c>
      <c r="X144" t="s">
        <v>15</v>
      </c>
      <c r="Y144" s="6" t="str">
        <f t="shared" ref="Y144:Y184" si="6">+IF(G144=N144,"Domestique","Autre")</f>
        <v>Domestique</v>
      </c>
      <c r="Z144" s="5">
        <v>0.85</v>
      </c>
      <c r="AA144" s="5" t="s">
        <v>1268</v>
      </c>
      <c r="AB144" s="5" t="s">
        <v>1269</v>
      </c>
      <c r="AC144" s="5" t="s">
        <v>1270</v>
      </c>
      <c r="AD144">
        <f t="shared" ref="AD144:AD184" si="7">COUNTIFS($AE$2:$AE$2435,AE144)</f>
        <v>41</v>
      </c>
      <c r="AE144" t="str">
        <f t="shared" ref="AE144:AE184" si="8">+B144&amp;C144&amp;D144&amp;E144&amp;F144&amp;G144&amp;H144&amp;I144&amp;J144&amp;K144&amp;L144&amp;M144&amp;N144</f>
        <v>En face-Ã -faceSociÃ©tÃ© ou assimilÃ©eBÃ©nÃ©ficiaire non PPE&lt; 12 moisComplet Ã  jourFrance [FR]7512Aucune occurence (12 mois glissants)VADCB/Visa MastercardUniquee-paiement avec 3D SecureFrance [FR]</v>
      </c>
    </row>
    <row r="145" spans="1:31" x14ac:dyDescent="0.35">
      <c r="A145" t="s">
        <v>6</v>
      </c>
      <c r="B145" t="s">
        <v>10</v>
      </c>
      <c r="C145" t="s">
        <v>16</v>
      </c>
      <c r="D145" t="s">
        <v>19</v>
      </c>
      <c r="E145" t="s">
        <v>17</v>
      </c>
      <c r="F145" t="s">
        <v>18</v>
      </c>
      <c r="G145" t="s">
        <v>11</v>
      </c>
      <c r="H145" s="4">
        <v>7512</v>
      </c>
      <c r="I145" t="s">
        <v>24</v>
      </c>
      <c r="J145" t="s">
        <v>37</v>
      </c>
      <c r="K145" t="s">
        <v>20</v>
      </c>
      <c r="L145" t="s">
        <v>22</v>
      </c>
      <c r="M145" t="s">
        <v>23</v>
      </c>
      <c r="N145" t="s">
        <v>11</v>
      </c>
      <c r="O145" t="s">
        <v>589</v>
      </c>
      <c r="P145">
        <v>378294</v>
      </c>
      <c r="Q145">
        <v>31059164900911</v>
      </c>
      <c r="R145" s="4">
        <v>7711</v>
      </c>
      <c r="S145" s="1">
        <v>45447.443749999999</v>
      </c>
      <c r="T145" t="s">
        <v>516</v>
      </c>
      <c r="U145" t="s">
        <v>79</v>
      </c>
      <c r="V145" t="s">
        <v>590</v>
      </c>
      <c r="W145" t="s">
        <v>14</v>
      </c>
      <c r="X145" t="s">
        <v>15</v>
      </c>
      <c r="Y145" s="6" t="str">
        <f t="shared" si="6"/>
        <v>Domestique</v>
      </c>
      <c r="Z145" s="5">
        <v>0.85</v>
      </c>
      <c r="AA145" s="5" t="s">
        <v>1268</v>
      </c>
      <c r="AB145" s="5" t="s">
        <v>1269</v>
      </c>
      <c r="AC145" s="5" t="s">
        <v>1270</v>
      </c>
      <c r="AD145">
        <f t="shared" si="7"/>
        <v>41</v>
      </c>
      <c r="AE145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46" spans="1:31" x14ac:dyDescent="0.35">
      <c r="A146" t="s">
        <v>6</v>
      </c>
      <c r="B146" t="s">
        <v>10</v>
      </c>
      <c r="C146" t="s">
        <v>16</v>
      </c>
      <c r="D146" t="s">
        <v>19</v>
      </c>
      <c r="E146" t="s">
        <v>17</v>
      </c>
      <c r="F146" t="s">
        <v>18</v>
      </c>
      <c r="G146" t="s">
        <v>11</v>
      </c>
      <c r="H146" s="4">
        <v>7512</v>
      </c>
      <c r="I146" t="s">
        <v>24</v>
      </c>
      <c r="J146" t="s">
        <v>37</v>
      </c>
      <c r="K146" t="s">
        <v>20</v>
      </c>
      <c r="L146" t="s">
        <v>22</v>
      </c>
      <c r="M146" t="s">
        <v>23</v>
      </c>
      <c r="N146" t="s">
        <v>11</v>
      </c>
      <c r="O146" t="s">
        <v>591</v>
      </c>
      <c r="P146">
        <v>378293</v>
      </c>
      <c r="Q146">
        <v>31059164900929</v>
      </c>
      <c r="R146" s="4">
        <v>7711</v>
      </c>
      <c r="S146" s="1">
        <v>45447.441666666666</v>
      </c>
      <c r="T146" t="s">
        <v>516</v>
      </c>
      <c r="U146" t="s">
        <v>79</v>
      </c>
      <c r="V146" t="s">
        <v>592</v>
      </c>
      <c r="W146" t="s">
        <v>14</v>
      </c>
      <c r="X146" t="s">
        <v>15</v>
      </c>
      <c r="Y146" s="6" t="str">
        <f t="shared" si="6"/>
        <v>Domestique</v>
      </c>
      <c r="Z146" s="5">
        <v>0.85</v>
      </c>
      <c r="AA146" s="5" t="s">
        <v>1268</v>
      </c>
      <c r="AB146" s="5" t="s">
        <v>1269</v>
      </c>
      <c r="AC146" s="5" t="s">
        <v>1270</v>
      </c>
      <c r="AD146">
        <f t="shared" si="7"/>
        <v>41</v>
      </c>
      <c r="AE146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47" spans="1:31" x14ac:dyDescent="0.35">
      <c r="A147" t="s">
        <v>6</v>
      </c>
      <c r="B147" t="s">
        <v>10</v>
      </c>
      <c r="C147" t="s">
        <v>16</v>
      </c>
      <c r="D147" t="s">
        <v>19</v>
      </c>
      <c r="E147" t="s">
        <v>17</v>
      </c>
      <c r="F147" t="s">
        <v>18</v>
      </c>
      <c r="G147" t="s">
        <v>11</v>
      </c>
      <c r="H147" s="4">
        <v>7512</v>
      </c>
      <c r="I147" t="s">
        <v>24</v>
      </c>
      <c r="J147" t="s">
        <v>37</v>
      </c>
      <c r="K147" t="s">
        <v>20</v>
      </c>
      <c r="L147" t="s">
        <v>22</v>
      </c>
      <c r="M147" t="s">
        <v>23</v>
      </c>
      <c r="N147" t="s">
        <v>11</v>
      </c>
      <c r="O147" t="s">
        <v>596</v>
      </c>
      <c r="P147">
        <v>378050</v>
      </c>
      <c r="Q147">
        <v>31059164900606</v>
      </c>
      <c r="R147" s="4">
        <v>7711</v>
      </c>
      <c r="S147" s="1">
        <v>45446.692361111112</v>
      </c>
      <c r="T147" t="s">
        <v>516</v>
      </c>
      <c r="U147" t="s">
        <v>79</v>
      </c>
      <c r="V147" t="s">
        <v>597</v>
      </c>
      <c r="W147" t="s">
        <v>14</v>
      </c>
      <c r="X147" t="s">
        <v>15</v>
      </c>
      <c r="Y147" s="6" t="str">
        <f t="shared" si="6"/>
        <v>Domestique</v>
      </c>
      <c r="Z147" s="5">
        <v>0.85</v>
      </c>
      <c r="AA147" s="5" t="s">
        <v>1268</v>
      </c>
      <c r="AB147" s="5" t="s">
        <v>1269</v>
      </c>
      <c r="AC147" s="5" t="s">
        <v>1270</v>
      </c>
      <c r="AD147">
        <f t="shared" si="7"/>
        <v>41</v>
      </c>
      <c r="AE147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48" spans="1:31" x14ac:dyDescent="0.35">
      <c r="A148" t="s">
        <v>6</v>
      </c>
      <c r="B148" t="s">
        <v>10</v>
      </c>
      <c r="C148" t="s">
        <v>16</v>
      </c>
      <c r="D148" t="s">
        <v>19</v>
      </c>
      <c r="E148" t="s">
        <v>17</v>
      </c>
      <c r="F148" t="s">
        <v>18</v>
      </c>
      <c r="G148" t="s">
        <v>11</v>
      </c>
      <c r="H148" s="4">
        <v>7512</v>
      </c>
      <c r="I148" t="s">
        <v>24</v>
      </c>
      <c r="J148" t="s">
        <v>37</v>
      </c>
      <c r="K148" t="s">
        <v>20</v>
      </c>
      <c r="L148" t="s">
        <v>22</v>
      </c>
      <c r="M148" t="s">
        <v>23</v>
      </c>
      <c r="N148" t="s">
        <v>11</v>
      </c>
      <c r="O148" t="s">
        <v>598</v>
      </c>
      <c r="P148">
        <v>378039</v>
      </c>
      <c r="Q148">
        <v>31059164902024</v>
      </c>
      <c r="R148" s="4">
        <v>7711</v>
      </c>
      <c r="S148" s="1">
        <v>45446.676388888889</v>
      </c>
      <c r="T148" t="s">
        <v>516</v>
      </c>
      <c r="U148" t="s">
        <v>523</v>
      </c>
      <c r="V148" t="s">
        <v>599</v>
      </c>
      <c r="W148" t="s">
        <v>14</v>
      </c>
      <c r="X148" t="s">
        <v>15</v>
      </c>
      <c r="Y148" s="6" t="str">
        <f t="shared" si="6"/>
        <v>Domestique</v>
      </c>
      <c r="Z148" s="5">
        <v>0.85</v>
      </c>
      <c r="AA148" s="5" t="s">
        <v>1268</v>
      </c>
      <c r="AB148" s="5" t="s">
        <v>1269</v>
      </c>
      <c r="AC148" s="5" t="s">
        <v>1270</v>
      </c>
      <c r="AD148">
        <f t="shared" si="7"/>
        <v>41</v>
      </c>
      <c r="AE148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49" spans="1:31" x14ac:dyDescent="0.35">
      <c r="A149" t="s">
        <v>6</v>
      </c>
      <c r="B149" t="s">
        <v>10</v>
      </c>
      <c r="C149" t="s">
        <v>16</v>
      </c>
      <c r="D149" t="s">
        <v>19</v>
      </c>
      <c r="E149" t="s">
        <v>17</v>
      </c>
      <c r="F149" t="s">
        <v>18</v>
      </c>
      <c r="G149" t="s">
        <v>11</v>
      </c>
      <c r="H149" s="4">
        <v>7512</v>
      </c>
      <c r="I149" t="s">
        <v>24</v>
      </c>
      <c r="J149" t="s">
        <v>37</v>
      </c>
      <c r="K149" t="s">
        <v>20</v>
      </c>
      <c r="L149" t="s">
        <v>22</v>
      </c>
      <c r="M149" t="s">
        <v>23</v>
      </c>
      <c r="N149" t="s">
        <v>11</v>
      </c>
      <c r="O149" t="s">
        <v>600</v>
      </c>
      <c r="P149">
        <v>378036</v>
      </c>
      <c r="Q149">
        <v>31059164902032</v>
      </c>
      <c r="R149" s="4">
        <v>7711</v>
      </c>
      <c r="S149" s="1">
        <v>45446.674305555556</v>
      </c>
      <c r="T149" t="s">
        <v>516</v>
      </c>
      <c r="U149" t="s">
        <v>523</v>
      </c>
      <c r="V149" t="s">
        <v>601</v>
      </c>
      <c r="W149" t="s">
        <v>14</v>
      </c>
      <c r="X149" t="s">
        <v>15</v>
      </c>
      <c r="Y149" s="6" t="str">
        <f t="shared" si="6"/>
        <v>Domestique</v>
      </c>
      <c r="Z149" s="5">
        <v>0.85</v>
      </c>
      <c r="AA149" s="5" t="s">
        <v>1268</v>
      </c>
      <c r="AB149" s="5" t="s">
        <v>1269</v>
      </c>
      <c r="AC149" s="5" t="s">
        <v>1270</v>
      </c>
      <c r="AD149">
        <f t="shared" si="7"/>
        <v>41</v>
      </c>
      <c r="AE149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0" spans="1:31" x14ac:dyDescent="0.35">
      <c r="A150" t="s">
        <v>6</v>
      </c>
      <c r="B150" t="s">
        <v>10</v>
      </c>
      <c r="C150" t="s">
        <v>16</v>
      </c>
      <c r="D150" t="s">
        <v>19</v>
      </c>
      <c r="E150" t="s">
        <v>17</v>
      </c>
      <c r="F150" t="s">
        <v>18</v>
      </c>
      <c r="G150" t="s">
        <v>11</v>
      </c>
      <c r="H150" s="4">
        <v>7512</v>
      </c>
      <c r="I150" t="s">
        <v>24</v>
      </c>
      <c r="J150" t="s">
        <v>37</v>
      </c>
      <c r="K150" t="s">
        <v>20</v>
      </c>
      <c r="L150" t="s">
        <v>22</v>
      </c>
      <c r="M150" t="s">
        <v>23</v>
      </c>
      <c r="N150" t="s">
        <v>11</v>
      </c>
      <c r="O150" t="s">
        <v>602</v>
      </c>
      <c r="P150">
        <v>378035</v>
      </c>
      <c r="Q150">
        <v>31059164902016</v>
      </c>
      <c r="R150" s="4">
        <v>7711</v>
      </c>
      <c r="S150" s="1">
        <v>45446.671527777777</v>
      </c>
      <c r="T150" t="s">
        <v>516</v>
      </c>
      <c r="U150" t="s">
        <v>523</v>
      </c>
      <c r="V150" t="s">
        <v>603</v>
      </c>
      <c r="W150" t="s">
        <v>14</v>
      </c>
      <c r="X150" t="s">
        <v>15</v>
      </c>
      <c r="Y150" s="6" t="str">
        <f t="shared" si="6"/>
        <v>Domestique</v>
      </c>
      <c r="Z150" s="5">
        <v>0.85</v>
      </c>
      <c r="AA150" s="5" t="s">
        <v>1268</v>
      </c>
      <c r="AB150" s="5" t="s">
        <v>1269</v>
      </c>
      <c r="AC150" s="5" t="s">
        <v>1270</v>
      </c>
      <c r="AD150">
        <f t="shared" si="7"/>
        <v>41</v>
      </c>
      <c r="AE150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1" spans="1:31" x14ac:dyDescent="0.35">
      <c r="A151" t="s">
        <v>6</v>
      </c>
      <c r="B151" t="s">
        <v>10</v>
      </c>
      <c r="C151" t="s">
        <v>16</v>
      </c>
      <c r="D151" t="s">
        <v>19</v>
      </c>
      <c r="E151" t="s">
        <v>17</v>
      </c>
      <c r="F151" t="s">
        <v>18</v>
      </c>
      <c r="G151" t="s">
        <v>11</v>
      </c>
      <c r="H151" s="4">
        <v>7512</v>
      </c>
      <c r="I151" t="s">
        <v>24</v>
      </c>
      <c r="J151" t="s">
        <v>37</v>
      </c>
      <c r="K151" t="s">
        <v>20</v>
      </c>
      <c r="L151" t="s">
        <v>22</v>
      </c>
      <c r="M151" t="s">
        <v>23</v>
      </c>
      <c r="N151" t="s">
        <v>11</v>
      </c>
      <c r="O151" t="s">
        <v>604</v>
      </c>
      <c r="P151">
        <v>378032</v>
      </c>
      <c r="Q151">
        <v>31059164901760</v>
      </c>
      <c r="R151" s="4">
        <v>7711</v>
      </c>
      <c r="S151" s="1">
        <v>45446.668749999997</v>
      </c>
      <c r="T151" t="s">
        <v>516</v>
      </c>
      <c r="U151" t="s">
        <v>523</v>
      </c>
      <c r="V151" t="s">
        <v>605</v>
      </c>
      <c r="W151" t="s">
        <v>14</v>
      </c>
      <c r="X151" t="s">
        <v>15</v>
      </c>
      <c r="Y151" s="6" t="str">
        <f t="shared" si="6"/>
        <v>Domestique</v>
      </c>
      <c r="Z151" s="5">
        <v>0.85</v>
      </c>
      <c r="AA151" s="5" t="s">
        <v>1268</v>
      </c>
      <c r="AB151" s="5" t="s">
        <v>1269</v>
      </c>
      <c r="AC151" s="5" t="s">
        <v>1270</v>
      </c>
      <c r="AD151">
        <f t="shared" si="7"/>
        <v>41</v>
      </c>
      <c r="AE151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2" spans="1:31" x14ac:dyDescent="0.35">
      <c r="A152" t="s">
        <v>6</v>
      </c>
      <c r="B152" t="s">
        <v>10</v>
      </c>
      <c r="C152" t="s">
        <v>16</v>
      </c>
      <c r="D152" t="s">
        <v>19</v>
      </c>
      <c r="E152" t="s">
        <v>17</v>
      </c>
      <c r="F152" t="s">
        <v>18</v>
      </c>
      <c r="G152" t="s">
        <v>11</v>
      </c>
      <c r="H152" s="4">
        <v>7512</v>
      </c>
      <c r="I152" t="s">
        <v>24</v>
      </c>
      <c r="J152" t="s">
        <v>37</v>
      </c>
      <c r="K152" t="s">
        <v>20</v>
      </c>
      <c r="L152" t="s">
        <v>22</v>
      </c>
      <c r="M152" t="s">
        <v>23</v>
      </c>
      <c r="N152" t="s">
        <v>11</v>
      </c>
      <c r="O152" t="s">
        <v>606</v>
      </c>
      <c r="P152">
        <v>378027</v>
      </c>
      <c r="Q152">
        <v>31059164901646</v>
      </c>
      <c r="R152" s="4">
        <v>7711</v>
      </c>
      <c r="S152" s="1">
        <v>45446.666666666664</v>
      </c>
      <c r="T152" t="s">
        <v>516</v>
      </c>
      <c r="U152" t="s">
        <v>523</v>
      </c>
      <c r="V152" t="s">
        <v>607</v>
      </c>
      <c r="W152" t="s">
        <v>14</v>
      </c>
      <c r="X152" t="s">
        <v>15</v>
      </c>
      <c r="Y152" s="6" t="str">
        <f t="shared" si="6"/>
        <v>Domestique</v>
      </c>
      <c r="Z152" s="5">
        <v>0.85</v>
      </c>
      <c r="AA152" s="5" t="s">
        <v>1268</v>
      </c>
      <c r="AB152" s="5" t="s">
        <v>1269</v>
      </c>
      <c r="AC152" s="5" t="s">
        <v>1270</v>
      </c>
      <c r="AD152">
        <f t="shared" si="7"/>
        <v>41</v>
      </c>
      <c r="AE152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3" spans="1:31" x14ac:dyDescent="0.35">
      <c r="A153" t="s">
        <v>6</v>
      </c>
      <c r="B153" t="s">
        <v>10</v>
      </c>
      <c r="C153" t="s">
        <v>16</v>
      </c>
      <c r="D153" t="s">
        <v>19</v>
      </c>
      <c r="E153" t="s">
        <v>17</v>
      </c>
      <c r="F153" t="s">
        <v>18</v>
      </c>
      <c r="G153" t="s">
        <v>11</v>
      </c>
      <c r="H153" s="4">
        <v>7512</v>
      </c>
      <c r="I153" t="s">
        <v>24</v>
      </c>
      <c r="J153" t="s">
        <v>37</v>
      </c>
      <c r="K153" t="s">
        <v>20</v>
      </c>
      <c r="L153" t="s">
        <v>22</v>
      </c>
      <c r="M153" t="s">
        <v>23</v>
      </c>
      <c r="N153" t="s">
        <v>11</v>
      </c>
      <c r="O153" t="s">
        <v>608</v>
      </c>
      <c r="P153">
        <v>378022</v>
      </c>
      <c r="Q153">
        <v>31059164901612</v>
      </c>
      <c r="R153" s="4">
        <v>7711</v>
      </c>
      <c r="S153" s="1">
        <v>45446.662499999999</v>
      </c>
      <c r="T153" t="s">
        <v>516</v>
      </c>
      <c r="U153" t="s">
        <v>523</v>
      </c>
      <c r="V153" t="s">
        <v>609</v>
      </c>
      <c r="W153" t="s">
        <v>14</v>
      </c>
      <c r="X153" t="s">
        <v>15</v>
      </c>
      <c r="Y153" s="6" t="str">
        <f t="shared" si="6"/>
        <v>Domestique</v>
      </c>
      <c r="Z153" s="5">
        <v>0.85</v>
      </c>
      <c r="AA153" s="5" t="s">
        <v>1268</v>
      </c>
      <c r="AB153" s="5" t="s">
        <v>1269</v>
      </c>
      <c r="AC153" s="5" t="s">
        <v>1270</v>
      </c>
      <c r="AD153">
        <f t="shared" si="7"/>
        <v>41</v>
      </c>
      <c r="AE153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4" spans="1:31" x14ac:dyDescent="0.35">
      <c r="A154" t="s">
        <v>6</v>
      </c>
      <c r="B154" t="s">
        <v>10</v>
      </c>
      <c r="C154" t="s">
        <v>16</v>
      </c>
      <c r="D154" t="s">
        <v>19</v>
      </c>
      <c r="E154" t="s">
        <v>17</v>
      </c>
      <c r="F154" t="s">
        <v>18</v>
      </c>
      <c r="G154" t="s">
        <v>11</v>
      </c>
      <c r="H154" s="4">
        <v>7512</v>
      </c>
      <c r="I154" t="s">
        <v>24</v>
      </c>
      <c r="J154" t="s">
        <v>37</v>
      </c>
      <c r="K154" t="s">
        <v>20</v>
      </c>
      <c r="L154" t="s">
        <v>22</v>
      </c>
      <c r="M154" t="s">
        <v>23</v>
      </c>
      <c r="N154" t="s">
        <v>11</v>
      </c>
      <c r="O154" t="s">
        <v>610</v>
      </c>
      <c r="P154">
        <v>378021</v>
      </c>
      <c r="Q154">
        <v>31059164901620</v>
      </c>
      <c r="R154" s="4">
        <v>7711</v>
      </c>
      <c r="S154" s="1">
        <v>45446.660416666666</v>
      </c>
      <c r="T154" t="s">
        <v>516</v>
      </c>
      <c r="U154" t="s">
        <v>523</v>
      </c>
      <c r="V154" t="s">
        <v>611</v>
      </c>
      <c r="W154" t="s">
        <v>14</v>
      </c>
      <c r="X154" t="s">
        <v>15</v>
      </c>
      <c r="Y154" s="6" t="str">
        <f t="shared" si="6"/>
        <v>Domestique</v>
      </c>
      <c r="Z154" s="5">
        <v>0.85</v>
      </c>
      <c r="AA154" s="5" t="s">
        <v>1268</v>
      </c>
      <c r="AB154" s="5" t="s">
        <v>1269</v>
      </c>
      <c r="AC154" s="5" t="s">
        <v>1270</v>
      </c>
      <c r="AD154">
        <f t="shared" si="7"/>
        <v>41</v>
      </c>
      <c r="AE154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5" spans="1:31" x14ac:dyDescent="0.35">
      <c r="A155" t="s">
        <v>6</v>
      </c>
      <c r="B155" t="s">
        <v>10</v>
      </c>
      <c r="C155" t="s">
        <v>16</v>
      </c>
      <c r="D155" t="s">
        <v>19</v>
      </c>
      <c r="E155" t="s">
        <v>17</v>
      </c>
      <c r="F155" t="s">
        <v>18</v>
      </c>
      <c r="G155" t="s">
        <v>11</v>
      </c>
      <c r="H155" s="4">
        <v>7512</v>
      </c>
      <c r="I155" t="s">
        <v>24</v>
      </c>
      <c r="J155" t="s">
        <v>37</v>
      </c>
      <c r="K155" t="s">
        <v>20</v>
      </c>
      <c r="L155" t="s">
        <v>22</v>
      </c>
      <c r="M155" t="s">
        <v>23</v>
      </c>
      <c r="N155" t="s">
        <v>11</v>
      </c>
      <c r="O155" t="s">
        <v>612</v>
      </c>
      <c r="P155">
        <v>377919</v>
      </c>
      <c r="Q155">
        <v>31059164901638</v>
      </c>
      <c r="R155" s="4">
        <v>7711</v>
      </c>
      <c r="S155" s="1">
        <v>45446.656944444447</v>
      </c>
      <c r="T155" t="s">
        <v>516</v>
      </c>
      <c r="U155" t="s">
        <v>523</v>
      </c>
      <c r="V155" t="s">
        <v>613</v>
      </c>
      <c r="W155" t="s">
        <v>14</v>
      </c>
      <c r="X155" t="s">
        <v>15</v>
      </c>
      <c r="Y155" s="6" t="str">
        <f t="shared" si="6"/>
        <v>Domestique</v>
      </c>
      <c r="Z155" s="5">
        <v>0.85</v>
      </c>
      <c r="AA155" s="5" t="s">
        <v>1268</v>
      </c>
      <c r="AB155" s="5" t="s">
        <v>1269</v>
      </c>
      <c r="AC155" s="5" t="s">
        <v>1270</v>
      </c>
      <c r="AD155">
        <f t="shared" si="7"/>
        <v>41</v>
      </c>
      <c r="AE155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6" spans="1:31" x14ac:dyDescent="0.35">
      <c r="A156" t="s">
        <v>6</v>
      </c>
      <c r="B156" t="s">
        <v>10</v>
      </c>
      <c r="C156" t="s">
        <v>16</v>
      </c>
      <c r="D156" t="s">
        <v>19</v>
      </c>
      <c r="E156" t="s">
        <v>17</v>
      </c>
      <c r="F156" t="s">
        <v>18</v>
      </c>
      <c r="G156" t="s">
        <v>11</v>
      </c>
      <c r="H156" s="4">
        <v>7512</v>
      </c>
      <c r="I156" t="s">
        <v>24</v>
      </c>
      <c r="J156" t="s">
        <v>37</v>
      </c>
      <c r="K156" t="s">
        <v>20</v>
      </c>
      <c r="L156" t="s">
        <v>22</v>
      </c>
      <c r="M156" t="s">
        <v>23</v>
      </c>
      <c r="N156" t="s">
        <v>11</v>
      </c>
      <c r="O156" t="s">
        <v>614</v>
      </c>
      <c r="P156">
        <v>377918</v>
      </c>
      <c r="Q156">
        <v>31059164901695</v>
      </c>
      <c r="R156" s="4">
        <v>7711</v>
      </c>
      <c r="S156" s="1">
        <v>45446.654166666667</v>
      </c>
      <c r="T156" t="s">
        <v>516</v>
      </c>
      <c r="U156" t="s">
        <v>523</v>
      </c>
      <c r="V156" t="s">
        <v>615</v>
      </c>
      <c r="W156" t="s">
        <v>14</v>
      </c>
      <c r="X156" t="s">
        <v>15</v>
      </c>
      <c r="Y156" s="6" t="str">
        <f t="shared" si="6"/>
        <v>Domestique</v>
      </c>
      <c r="Z156" s="5">
        <v>0.85</v>
      </c>
      <c r="AA156" s="5" t="s">
        <v>1268</v>
      </c>
      <c r="AB156" s="5" t="s">
        <v>1269</v>
      </c>
      <c r="AC156" s="5" t="s">
        <v>1270</v>
      </c>
      <c r="AD156">
        <f t="shared" si="7"/>
        <v>41</v>
      </c>
      <c r="AE156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7" spans="1:31" x14ac:dyDescent="0.35">
      <c r="A157" t="s">
        <v>6</v>
      </c>
      <c r="B157" t="s">
        <v>10</v>
      </c>
      <c r="C157" t="s">
        <v>16</v>
      </c>
      <c r="D157" t="s">
        <v>19</v>
      </c>
      <c r="E157" t="s">
        <v>17</v>
      </c>
      <c r="F157" t="s">
        <v>18</v>
      </c>
      <c r="G157" t="s">
        <v>11</v>
      </c>
      <c r="H157" s="4">
        <v>7512</v>
      </c>
      <c r="I157" t="s">
        <v>24</v>
      </c>
      <c r="J157" t="s">
        <v>37</v>
      </c>
      <c r="K157" t="s">
        <v>20</v>
      </c>
      <c r="L157" t="s">
        <v>22</v>
      </c>
      <c r="M157" t="s">
        <v>23</v>
      </c>
      <c r="N157" t="s">
        <v>11</v>
      </c>
      <c r="O157" t="s">
        <v>616</v>
      </c>
      <c r="P157">
        <v>377911</v>
      </c>
      <c r="Q157">
        <v>31059164901851</v>
      </c>
      <c r="R157" s="4">
        <v>7711</v>
      </c>
      <c r="S157" s="1">
        <v>45446.647222222222</v>
      </c>
      <c r="T157" t="s">
        <v>516</v>
      </c>
      <c r="U157" t="s">
        <v>158</v>
      </c>
      <c r="V157" t="s">
        <v>617</v>
      </c>
      <c r="W157" t="s">
        <v>14</v>
      </c>
      <c r="X157" t="s">
        <v>15</v>
      </c>
      <c r="Y157" s="6" t="str">
        <f t="shared" si="6"/>
        <v>Domestique</v>
      </c>
      <c r="Z157" s="5">
        <v>0.85</v>
      </c>
      <c r="AA157" s="5" t="s">
        <v>1268</v>
      </c>
      <c r="AB157" s="5" t="s">
        <v>1269</v>
      </c>
      <c r="AC157" s="5" t="s">
        <v>1270</v>
      </c>
      <c r="AD157">
        <f t="shared" si="7"/>
        <v>41</v>
      </c>
      <c r="AE157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8" spans="1:31" x14ac:dyDescent="0.35">
      <c r="A158" t="s">
        <v>6</v>
      </c>
      <c r="B158" t="s">
        <v>10</v>
      </c>
      <c r="C158" t="s">
        <v>16</v>
      </c>
      <c r="D158" t="s">
        <v>19</v>
      </c>
      <c r="E158" t="s">
        <v>17</v>
      </c>
      <c r="F158" t="s">
        <v>18</v>
      </c>
      <c r="G158" t="s">
        <v>11</v>
      </c>
      <c r="H158" s="4">
        <v>7512</v>
      </c>
      <c r="I158" t="s">
        <v>24</v>
      </c>
      <c r="J158" t="s">
        <v>37</v>
      </c>
      <c r="K158" t="s">
        <v>20</v>
      </c>
      <c r="L158" t="s">
        <v>22</v>
      </c>
      <c r="M158" t="s">
        <v>23</v>
      </c>
      <c r="N158" t="s">
        <v>11</v>
      </c>
      <c r="O158" t="s">
        <v>779</v>
      </c>
      <c r="P158">
        <v>375572</v>
      </c>
      <c r="Q158">
        <v>31059164901893</v>
      </c>
      <c r="R158" s="4">
        <v>7711</v>
      </c>
      <c r="S158" s="1">
        <v>45440.607638888891</v>
      </c>
      <c r="T158" t="s">
        <v>516</v>
      </c>
      <c r="U158" t="s">
        <v>559</v>
      </c>
      <c r="V158" t="s">
        <v>780</v>
      </c>
      <c r="W158" t="s">
        <v>14</v>
      </c>
      <c r="X158" t="s">
        <v>15</v>
      </c>
      <c r="Y158" s="6" t="str">
        <f t="shared" si="6"/>
        <v>Domestique</v>
      </c>
      <c r="Z158" s="5">
        <v>0.85</v>
      </c>
      <c r="AA158" s="5" t="s">
        <v>1268</v>
      </c>
      <c r="AB158" s="5" t="s">
        <v>1269</v>
      </c>
      <c r="AC158" s="5" t="s">
        <v>1270</v>
      </c>
      <c r="AD158">
        <f t="shared" si="7"/>
        <v>41</v>
      </c>
      <c r="AE158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59" spans="1:31" x14ac:dyDescent="0.35">
      <c r="A159" t="s">
        <v>6</v>
      </c>
      <c r="B159" t="s">
        <v>10</v>
      </c>
      <c r="C159" t="s">
        <v>16</v>
      </c>
      <c r="D159" t="s">
        <v>19</v>
      </c>
      <c r="E159" t="s">
        <v>17</v>
      </c>
      <c r="F159" t="s">
        <v>18</v>
      </c>
      <c r="G159" t="s">
        <v>11</v>
      </c>
      <c r="H159" s="4">
        <v>7512</v>
      </c>
      <c r="I159" t="s">
        <v>24</v>
      </c>
      <c r="J159" t="s">
        <v>37</v>
      </c>
      <c r="K159" t="s">
        <v>20</v>
      </c>
      <c r="L159" t="s">
        <v>22</v>
      </c>
      <c r="M159" t="s">
        <v>23</v>
      </c>
      <c r="N159" t="s">
        <v>11</v>
      </c>
      <c r="O159" t="s">
        <v>781</v>
      </c>
      <c r="P159">
        <v>375570</v>
      </c>
      <c r="Q159">
        <v>31059164901927</v>
      </c>
      <c r="R159" s="4">
        <v>7711</v>
      </c>
      <c r="S159" s="1">
        <v>45440.605555555558</v>
      </c>
      <c r="T159" t="s">
        <v>516</v>
      </c>
      <c r="U159" t="s">
        <v>559</v>
      </c>
      <c r="V159" t="s">
        <v>782</v>
      </c>
      <c r="W159" t="s">
        <v>14</v>
      </c>
      <c r="X159" t="s">
        <v>15</v>
      </c>
      <c r="Y159" s="6" t="str">
        <f t="shared" si="6"/>
        <v>Domestique</v>
      </c>
      <c r="Z159" s="5">
        <v>0.85</v>
      </c>
      <c r="AA159" s="5" t="s">
        <v>1268</v>
      </c>
      <c r="AB159" s="5" t="s">
        <v>1269</v>
      </c>
      <c r="AC159" s="5" t="s">
        <v>1270</v>
      </c>
      <c r="AD159">
        <f t="shared" si="7"/>
        <v>41</v>
      </c>
      <c r="AE159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0" spans="1:31" x14ac:dyDescent="0.35">
      <c r="A160" t="s">
        <v>6</v>
      </c>
      <c r="B160" t="s">
        <v>10</v>
      </c>
      <c r="C160" t="s">
        <v>16</v>
      </c>
      <c r="D160" t="s">
        <v>19</v>
      </c>
      <c r="E160" t="s">
        <v>17</v>
      </c>
      <c r="F160" t="s">
        <v>18</v>
      </c>
      <c r="G160" t="s">
        <v>11</v>
      </c>
      <c r="H160" s="4">
        <v>7512</v>
      </c>
      <c r="I160" t="s">
        <v>24</v>
      </c>
      <c r="J160" t="s">
        <v>37</v>
      </c>
      <c r="K160" t="s">
        <v>20</v>
      </c>
      <c r="L160" t="s">
        <v>22</v>
      </c>
      <c r="M160" t="s">
        <v>23</v>
      </c>
      <c r="N160" t="s">
        <v>11</v>
      </c>
      <c r="O160" t="s">
        <v>783</v>
      </c>
      <c r="P160">
        <v>375568</v>
      </c>
      <c r="Q160">
        <v>31059164901158</v>
      </c>
      <c r="R160" s="4">
        <v>7711</v>
      </c>
      <c r="S160" s="1">
        <v>45440.602777777778</v>
      </c>
      <c r="T160" t="s">
        <v>516</v>
      </c>
      <c r="U160" t="s">
        <v>559</v>
      </c>
      <c r="V160" t="s">
        <v>784</v>
      </c>
      <c r="W160" t="s">
        <v>14</v>
      </c>
      <c r="X160" t="s">
        <v>15</v>
      </c>
      <c r="Y160" s="6" t="str">
        <f t="shared" si="6"/>
        <v>Domestique</v>
      </c>
      <c r="Z160" s="5">
        <v>0.85</v>
      </c>
      <c r="AA160" s="5" t="s">
        <v>1268</v>
      </c>
      <c r="AB160" s="5" t="s">
        <v>1269</v>
      </c>
      <c r="AC160" s="5" t="s">
        <v>1270</v>
      </c>
      <c r="AD160">
        <f t="shared" si="7"/>
        <v>41</v>
      </c>
      <c r="AE160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1" spans="1:31" x14ac:dyDescent="0.35">
      <c r="A161" t="s">
        <v>6</v>
      </c>
      <c r="B161" t="s">
        <v>10</v>
      </c>
      <c r="C161" t="s">
        <v>16</v>
      </c>
      <c r="D161" t="s">
        <v>19</v>
      </c>
      <c r="E161" t="s">
        <v>17</v>
      </c>
      <c r="F161" t="s">
        <v>18</v>
      </c>
      <c r="G161" t="s">
        <v>11</v>
      </c>
      <c r="H161" s="4">
        <v>7512</v>
      </c>
      <c r="I161" t="s">
        <v>24</v>
      </c>
      <c r="J161" t="s">
        <v>37</v>
      </c>
      <c r="K161" t="s">
        <v>20</v>
      </c>
      <c r="L161" t="s">
        <v>22</v>
      </c>
      <c r="M161" t="s">
        <v>23</v>
      </c>
      <c r="N161" t="s">
        <v>11</v>
      </c>
      <c r="O161" t="s">
        <v>785</v>
      </c>
      <c r="P161">
        <v>375567</v>
      </c>
      <c r="Q161">
        <v>31059164901323</v>
      </c>
      <c r="R161" s="4">
        <v>7711</v>
      </c>
      <c r="S161" s="1">
        <v>45440.600694444445</v>
      </c>
      <c r="T161" t="s">
        <v>516</v>
      </c>
      <c r="U161" t="s">
        <v>559</v>
      </c>
      <c r="V161" t="s">
        <v>786</v>
      </c>
      <c r="W161" t="s">
        <v>14</v>
      </c>
      <c r="X161" t="s">
        <v>15</v>
      </c>
      <c r="Y161" s="6" t="str">
        <f t="shared" si="6"/>
        <v>Domestique</v>
      </c>
      <c r="Z161" s="5">
        <v>0.85</v>
      </c>
      <c r="AA161" s="5" t="s">
        <v>1268</v>
      </c>
      <c r="AB161" s="5" t="s">
        <v>1269</v>
      </c>
      <c r="AC161" s="5" t="s">
        <v>1270</v>
      </c>
      <c r="AD161">
        <f t="shared" si="7"/>
        <v>41</v>
      </c>
      <c r="AE161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2" spans="1:31" x14ac:dyDescent="0.35">
      <c r="A162" t="s">
        <v>6</v>
      </c>
      <c r="B162" t="s">
        <v>10</v>
      </c>
      <c r="C162" t="s">
        <v>16</v>
      </c>
      <c r="D162" t="s">
        <v>19</v>
      </c>
      <c r="E162" t="s">
        <v>17</v>
      </c>
      <c r="F162" t="s">
        <v>18</v>
      </c>
      <c r="G162" t="s">
        <v>11</v>
      </c>
      <c r="H162" s="4">
        <v>7512</v>
      </c>
      <c r="I162" t="s">
        <v>24</v>
      </c>
      <c r="J162" t="s">
        <v>37</v>
      </c>
      <c r="K162" t="s">
        <v>20</v>
      </c>
      <c r="L162" t="s">
        <v>22</v>
      </c>
      <c r="M162" t="s">
        <v>23</v>
      </c>
      <c r="N162" t="s">
        <v>11</v>
      </c>
      <c r="O162" t="s">
        <v>787</v>
      </c>
      <c r="P162">
        <v>375565</v>
      </c>
      <c r="Q162">
        <v>31059164901273</v>
      </c>
      <c r="R162" s="4">
        <v>7711</v>
      </c>
      <c r="S162" s="1">
        <v>45440.59652777778</v>
      </c>
      <c r="T162" t="s">
        <v>516</v>
      </c>
      <c r="U162" t="s">
        <v>559</v>
      </c>
      <c r="V162" t="s">
        <v>788</v>
      </c>
      <c r="W162" t="s">
        <v>14</v>
      </c>
      <c r="X162" t="s">
        <v>15</v>
      </c>
      <c r="Y162" s="6" t="str">
        <f t="shared" si="6"/>
        <v>Domestique</v>
      </c>
      <c r="Z162" s="5">
        <v>0.85</v>
      </c>
      <c r="AA162" s="5" t="s">
        <v>1268</v>
      </c>
      <c r="AB162" s="5" t="s">
        <v>1269</v>
      </c>
      <c r="AC162" s="5" t="s">
        <v>1270</v>
      </c>
      <c r="AD162">
        <f t="shared" si="7"/>
        <v>41</v>
      </c>
      <c r="AE162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3" spans="1:31" x14ac:dyDescent="0.35">
      <c r="A163" t="s">
        <v>6</v>
      </c>
      <c r="B163" t="s">
        <v>10</v>
      </c>
      <c r="C163" t="s">
        <v>16</v>
      </c>
      <c r="D163" t="s">
        <v>19</v>
      </c>
      <c r="E163" t="s">
        <v>17</v>
      </c>
      <c r="F163" t="s">
        <v>18</v>
      </c>
      <c r="G163" t="s">
        <v>11</v>
      </c>
      <c r="H163" s="4">
        <v>7512</v>
      </c>
      <c r="I163" t="s">
        <v>24</v>
      </c>
      <c r="J163" t="s">
        <v>37</v>
      </c>
      <c r="K163" t="s">
        <v>20</v>
      </c>
      <c r="L163" t="s">
        <v>22</v>
      </c>
      <c r="M163" t="s">
        <v>23</v>
      </c>
      <c r="N163" t="s">
        <v>11</v>
      </c>
      <c r="O163" t="s">
        <v>789</v>
      </c>
      <c r="P163">
        <v>375564</v>
      </c>
      <c r="Q163">
        <v>31059164901331</v>
      </c>
      <c r="R163" s="4">
        <v>7711</v>
      </c>
      <c r="S163" s="1">
        <v>45440.59375</v>
      </c>
      <c r="T163" t="s">
        <v>516</v>
      </c>
      <c r="U163" t="s">
        <v>559</v>
      </c>
      <c r="V163" t="s">
        <v>790</v>
      </c>
      <c r="W163" t="s">
        <v>14</v>
      </c>
      <c r="X163" t="s">
        <v>15</v>
      </c>
      <c r="Y163" s="6" t="str">
        <f t="shared" si="6"/>
        <v>Domestique</v>
      </c>
      <c r="Z163" s="5">
        <v>0.85</v>
      </c>
      <c r="AA163" s="5" t="s">
        <v>1268</v>
      </c>
      <c r="AB163" s="5" t="s">
        <v>1269</v>
      </c>
      <c r="AC163" s="5" t="s">
        <v>1270</v>
      </c>
      <c r="AD163">
        <f t="shared" si="7"/>
        <v>41</v>
      </c>
      <c r="AE163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4" spans="1:31" x14ac:dyDescent="0.35">
      <c r="A164" t="s">
        <v>6</v>
      </c>
      <c r="B164" t="s">
        <v>10</v>
      </c>
      <c r="C164" t="s">
        <v>16</v>
      </c>
      <c r="D164" t="s">
        <v>19</v>
      </c>
      <c r="E164" t="s">
        <v>17</v>
      </c>
      <c r="F164" t="s">
        <v>18</v>
      </c>
      <c r="G164" t="s">
        <v>11</v>
      </c>
      <c r="H164" s="4">
        <v>7512</v>
      </c>
      <c r="I164" t="s">
        <v>24</v>
      </c>
      <c r="J164" t="s">
        <v>37</v>
      </c>
      <c r="K164" t="s">
        <v>20</v>
      </c>
      <c r="L164" t="s">
        <v>22</v>
      </c>
      <c r="M164" t="s">
        <v>23</v>
      </c>
      <c r="N164" t="s">
        <v>11</v>
      </c>
      <c r="O164" t="s">
        <v>791</v>
      </c>
      <c r="P164">
        <v>375563</v>
      </c>
      <c r="Q164">
        <v>31059164901224</v>
      </c>
      <c r="R164" s="4">
        <v>7711</v>
      </c>
      <c r="S164" s="1">
        <v>45440.591666666667</v>
      </c>
      <c r="T164" t="s">
        <v>516</v>
      </c>
      <c r="U164" t="s">
        <v>559</v>
      </c>
      <c r="V164" t="s">
        <v>792</v>
      </c>
      <c r="W164" t="s">
        <v>14</v>
      </c>
      <c r="X164" t="s">
        <v>15</v>
      </c>
      <c r="Y164" s="6" t="str">
        <f t="shared" si="6"/>
        <v>Domestique</v>
      </c>
      <c r="Z164" s="5">
        <v>0.85</v>
      </c>
      <c r="AA164" s="5" t="s">
        <v>1268</v>
      </c>
      <c r="AB164" s="5" t="s">
        <v>1269</v>
      </c>
      <c r="AC164" s="5" t="s">
        <v>1270</v>
      </c>
      <c r="AD164">
        <f t="shared" si="7"/>
        <v>41</v>
      </c>
      <c r="AE164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5" spans="1:31" x14ac:dyDescent="0.35">
      <c r="A165" t="s">
        <v>6</v>
      </c>
      <c r="B165" t="s">
        <v>10</v>
      </c>
      <c r="C165" t="s">
        <v>16</v>
      </c>
      <c r="D165" t="s">
        <v>19</v>
      </c>
      <c r="E165" t="s">
        <v>17</v>
      </c>
      <c r="F165" t="s">
        <v>18</v>
      </c>
      <c r="G165" t="s">
        <v>11</v>
      </c>
      <c r="H165" s="4">
        <v>7512</v>
      </c>
      <c r="I165" t="s">
        <v>24</v>
      </c>
      <c r="J165" t="s">
        <v>37</v>
      </c>
      <c r="K165" t="s">
        <v>20</v>
      </c>
      <c r="L165" t="s">
        <v>22</v>
      </c>
      <c r="M165" t="s">
        <v>23</v>
      </c>
      <c r="N165" t="s">
        <v>11</v>
      </c>
      <c r="O165" t="s">
        <v>793</v>
      </c>
      <c r="P165">
        <v>375561</v>
      </c>
      <c r="Q165">
        <v>31059164901026</v>
      </c>
      <c r="R165" s="4">
        <v>7711</v>
      </c>
      <c r="S165" s="1">
        <v>45440.589583333334</v>
      </c>
      <c r="T165" t="s">
        <v>516</v>
      </c>
      <c r="U165" t="s">
        <v>559</v>
      </c>
      <c r="V165" t="s">
        <v>794</v>
      </c>
      <c r="W165" t="s">
        <v>14</v>
      </c>
      <c r="X165" t="s">
        <v>15</v>
      </c>
      <c r="Y165" s="6" t="str">
        <f t="shared" si="6"/>
        <v>Domestique</v>
      </c>
      <c r="Z165" s="5">
        <v>0.85</v>
      </c>
      <c r="AA165" s="5" t="s">
        <v>1268</v>
      </c>
      <c r="AB165" s="5" t="s">
        <v>1269</v>
      </c>
      <c r="AC165" s="5" t="s">
        <v>1270</v>
      </c>
      <c r="AD165">
        <f t="shared" si="7"/>
        <v>41</v>
      </c>
      <c r="AE165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6" spans="1:31" x14ac:dyDescent="0.35">
      <c r="A166" t="s">
        <v>6</v>
      </c>
      <c r="B166" t="s">
        <v>10</v>
      </c>
      <c r="C166" t="s">
        <v>16</v>
      </c>
      <c r="D166" t="s">
        <v>19</v>
      </c>
      <c r="E166" t="s">
        <v>17</v>
      </c>
      <c r="F166" t="s">
        <v>18</v>
      </c>
      <c r="G166" t="s">
        <v>11</v>
      </c>
      <c r="H166" s="4">
        <v>7512</v>
      </c>
      <c r="I166" t="s">
        <v>24</v>
      </c>
      <c r="J166" t="s">
        <v>37</v>
      </c>
      <c r="K166" t="s">
        <v>20</v>
      </c>
      <c r="L166" t="s">
        <v>22</v>
      </c>
      <c r="M166" t="s">
        <v>23</v>
      </c>
      <c r="N166" t="s">
        <v>11</v>
      </c>
      <c r="O166" t="s">
        <v>795</v>
      </c>
      <c r="P166">
        <v>375560</v>
      </c>
      <c r="Q166">
        <v>31059164901166</v>
      </c>
      <c r="R166" s="4">
        <v>7722</v>
      </c>
      <c r="S166" s="1">
        <v>45440.586805555555</v>
      </c>
      <c r="T166" t="s">
        <v>516</v>
      </c>
      <c r="U166" t="s">
        <v>559</v>
      </c>
      <c r="V166" t="s">
        <v>796</v>
      </c>
      <c r="W166" t="s">
        <v>14</v>
      </c>
      <c r="X166" t="s">
        <v>15</v>
      </c>
      <c r="Y166" s="6" t="str">
        <f t="shared" si="6"/>
        <v>Domestique</v>
      </c>
      <c r="Z166" s="5">
        <v>0.85</v>
      </c>
      <c r="AA166" s="5" t="s">
        <v>1268</v>
      </c>
      <c r="AB166" s="5" t="s">
        <v>1269</v>
      </c>
      <c r="AC166" s="5" t="s">
        <v>1270</v>
      </c>
      <c r="AD166">
        <f t="shared" si="7"/>
        <v>41</v>
      </c>
      <c r="AE166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7" spans="1:31" x14ac:dyDescent="0.35">
      <c r="A167" t="s">
        <v>6</v>
      </c>
      <c r="B167" t="s">
        <v>10</v>
      </c>
      <c r="C167" t="s">
        <v>16</v>
      </c>
      <c r="D167" t="s">
        <v>19</v>
      </c>
      <c r="E167" t="s">
        <v>17</v>
      </c>
      <c r="F167" t="s">
        <v>18</v>
      </c>
      <c r="G167" t="s">
        <v>11</v>
      </c>
      <c r="H167" s="4">
        <v>7512</v>
      </c>
      <c r="I167" t="s">
        <v>24</v>
      </c>
      <c r="J167" t="s">
        <v>37</v>
      </c>
      <c r="K167" t="s">
        <v>20</v>
      </c>
      <c r="L167" t="s">
        <v>22</v>
      </c>
      <c r="M167" t="s">
        <v>23</v>
      </c>
      <c r="N167" t="s">
        <v>11</v>
      </c>
      <c r="O167" t="s">
        <v>797</v>
      </c>
      <c r="P167">
        <v>375556</v>
      </c>
      <c r="Q167">
        <v>31059164901034</v>
      </c>
      <c r="R167" s="4">
        <v>7711</v>
      </c>
      <c r="S167" s="1">
        <v>45440.581944444442</v>
      </c>
      <c r="T167" t="s">
        <v>516</v>
      </c>
      <c r="U167" t="s">
        <v>559</v>
      </c>
      <c r="V167" t="s">
        <v>798</v>
      </c>
      <c r="W167" t="s">
        <v>14</v>
      </c>
      <c r="X167" t="s">
        <v>15</v>
      </c>
      <c r="Y167" s="6" t="str">
        <f t="shared" si="6"/>
        <v>Domestique</v>
      </c>
      <c r="Z167" s="5">
        <v>0.85</v>
      </c>
      <c r="AA167" s="5" t="s">
        <v>1268</v>
      </c>
      <c r="AB167" s="5" t="s">
        <v>1269</v>
      </c>
      <c r="AC167" s="5" t="s">
        <v>1270</v>
      </c>
      <c r="AD167">
        <f t="shared" si="7"/>
        <v>41</v>
      </c>
      <c r="AE167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8" spans="1:31" x14ac:dyDescent="0.35">
      <c r="A168" t="s">
        <v>6</v>
      </c>
      <c r="B168" t="s">
        <v>10</v>
      </c>
      <c r="C168" t="s">
        <v>16</v>
      </c>
      <c r="D168" t="s">
        <v>19</v>
      </c>
      <c r="E168" t="s">
        <v>17</v>
      </c>
      <c r="F168" t="s">
        <v>18</v>
      </c>
      <c r="G168" t="s">
        <v>11</v>
      </c>
      <c r="H168" s="4">
        <v>7512</v>
      </c>
      <c r="I168" t="s">
        <v>24</v>
      </c>
      <c r="J168" t="s">
        <v>37</v>
      </c>
      <c r="K168" t="s">
        <v>20</v>
      </c>
      <c r="L168" t="s">
        <v>22</v>
      </c>
      <c r="M168" t="s">
        <v>23</v>
      </c>
      <c r="N168" t="s">
        <v>11</v>
      </c>
      <c r="O168" t="s">
        <v>799</v>
      </c>
      <c r="P168">
        <v>375551</v>
      </c>
      <c r="Q168">
        <v>31059164902164</v>
      </c>
      <c r="R168" s="4">
        <v>7711</v>
      </c>
      <c r="S168" s="1">
        <v>45440.572916666664</v>
      </c>
      <c r="T168" t="s">
        <v>516</v>
      </c>
      <c r="U168" t="s">
        <v>674</v>
      </c>
      <c r="V168" t="s">
        <v>800</v>
      </c>
      <c r="W168" t="s">
        <v>14</v>
      </c>
      <c r="X168" t="s">
        <v>15</v>
      </c>
      <c r="Y168" s="6" t="str">
        <f t="shared" si="6"/>
        <v>Domestique</v>
      </c>
      <c r="Z168" s="5">
        <v>0.85</v>
      </c>
      <c r="AA168" s="5" t="s">
        <v>1268</v>
      </c>
      <c r="AB168" s="5" t="s">
        <v>1269</v>
      </c>
      <c r="AC168" s="5" t="s">
        <v>1270</v>
      </c>
      <c r="AD168">
        <f t="shared" si="7"/>
        <v>41</v>
      </c>
      <c r="AE168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69" spans="1:31" x14ac:dyDescent="0.35">
      <c r="A169" t="s">
        <v>6</v>
      </c>
      <c r="B169" t="s">
        <v>10</v>
      </c>
      <c r="C169" t="s">
        <v>16</v>
      </c>
      <c r="D169" t="s">
        <v>19</v>
      </c>
      <c r="E169" t="s">
        <v>17</v>
      </c>
      <c r="F169" t="s">
        <v>18</v>
      </c>
      <c r="G169" t="s">
        <v>11</v>
      </c>
      <c r="H169" s="4">
        <v>7512</v>
      </c>
      <c r="I169" t="s">
        <v>24</v>
      </c>
      <c r="J169" t="s">
        <v>37</v>
      </c>
      <c r="K169" t="s">
        <v>20</v>
      </c>
      <c r="L169" t="s">
        <v>22</v>
      </c>
      <c r="M169" t="s">
        <v>23</v>
      </c>
      <c r="N169" t="s">
        <v>11</v>
      </c>
      <c r="O169" t="s">
        <v>801</v>
      </c>
      <c r="P169">
        <v>375549</v>
      </c>
      <c r="Q169">
        <v>31059164902172</v>
      </c>
      <c r="R169" s="4">
        <v>7711</v>
      </c>
      <c r="S169" s="1">
        <v>45440.570138888892</v>
      </c>
      <c r="T169" t="s">
        <v>516</v>
      </c>
      <c r="U169" t="s">
        <v>674</v>
      </c>
      <c r="V169" t="s">
        <v>802</v>
      </c>
      <c r="W169" t="s">
        <v>14</v>
      </c>
      <c r="X169" t="s">
        <v>15</v>
      </c>
      <c r="Y169" s="6" t="str">
        <f t="shared" si="6"/>
        <v>Domestique</v>
      </c>
      <c r="Z169" s="5">
        <v>0.85</v>
      </c>
      <c r="AA169" s="5" t="s">
        <v>1268</v>
      </c>
      <c r="AB169" s="5" t="s">
        <v>1269</v>
      </c>
      <c r="AC169" s="5" t="s">
        <v>1270</v>
      </c>
      <c r="AD169">
        <f t="shared" si="7"/>
        <v>41</v>
      </c>
      <c r="AE169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0" spans="1:31" x14ac:dyDescent="0.35">
      <c r="A170" t="s">
        <v>6</v>
      </c>
      <c r="B170" t="s">
        <v>10</v>
      </c>
      <c r="C170" t="s">
        <v>16</v>
      </c>
      <c r="D170" t="s">
        <v>19</v>
      </c>
      <c r="E170" t="s">
        <v>17</v>
      </c>
      <c r="F170" t="s">
        <v>18</v>
      </c>
      <c r="G170" t="s">
        <v>11</v>
      </c>
      <c r="H170" s="4">
        <v>7512</v>
      </c>
      <c r="I170" t="s">
        <v>24</v>
      </c>
      <c r="J170" t="s">
        <v>37</v>
      </c>
      <c r="K170" t="s">
        <v>20</v>
      </c>
      <c r="L170" t="s">
        <v>22</v>
      </c>
      <c r="M170" t="s">
        <v>23</v>
      </c>
      <c r="N170" t="s">
        <v>11</v>
      </c>
      <c r="O170" t="s">
        <v>803</v>
      </c>
      <c r="P170">
        <v>375547</v>
      </c>
      <c r="Q170">
        <v>31059164902214</v>
      </c>
      <c r="R170" s="4">
        <v>7711</v>
      </c>
      <c r="S170" s="1">
        <v>45440.567361111112</v>
      </c>
      <c r="T170" t="s">
        <v>516</v>
      </c>
      <c r="U170" t="s">
        <v>674</v>
      </c>
      <c r="V170" t="s">
        <v>804</v>
      </c>
      <c r="W170" t="s">
        <v>14</v>
      </c>
      <c r="X170" t="s">
        <v>15</v>
      </c>
      <c r="Y170" s="6" t="str">
        <f t="shared" si="6"/>
        <v>Domestique</v>
      </c>
      <c r="Z170" s="5">
        <v>0.85</v>
      </c>
      <c r="AA170" s="5" t="s">
        <v>1268</v>
      </c>
      <c r="AB170" s="5" t="s">
        <v>1269</v>
      </c>
      <c r="AC170" s="5" t="s">
        <v>1270</v>
      </c>
      <c r="AD170">
        <f t="shared" si="7"/>
        <v>41</v>
      </c>
      <c r="AE170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1" spans="1:31" x14ac:dyDescent="0.35">
      <c r="A171" t="s">
        <v>6</v>
      </c>
      <c r="B171" t="s">
        <v>10</v>
      </c>
      <c r="C171" t="s">
        <v>16</v>
      </c>
      <c r="D171" t="s">
        <v>19</v>
      </c>
      <c r="E171" t="s">
        <v>17</v>
      </c>
      <c r="F171" t="s">
        <v>18</v>
      </c>
      <c r="G171" t="s">
        <v>11</v>
      </c>
      <c r="H171" s="4">
        <v>7512</v>
      </c>
      <c r="I171" t="s">
        <v>24</v>
      </c>
      <c r="J171" t="s">
        <v>37</v>
      </c>
      <c r="K171" t="s">
        <v>20</v>
      </c>
      <c r="L171" t="s">
        <v>22</v>
      </c>
      <c r="M171" t="s">
        <v>23</v>
      </c>
      <c r="N171" t="s">
        <v>11</v>
      </c>
      <c r="O171" t="s">
        <v>805</v>
      </c>
      <c r="P171">
        <v>375546</v>
      </c>
      <c r="Q171">
        <v>31059164902198</v>
      </c>
      <c r="R171" s="4">
        <v>7711</v>
      </c>
      <c r="S171" s="1">
        <v>45440.564583333333</v>
      </c>
      <c r="T171" t="s">
        <v>516</v>
      </c>
      <c r="U171" t="s">
        <v>674</v>
      </c>
      <c r="V171" t="s">
        <v>806</v>
      </c>
      <c r="W171" t="s">
        <v>14</v>
      </c>
      <c r="X171" t="s">
        <v>15</v>
      </c>
      <c r="Y171" s="6" t="str">
        <f t="shared" si="6"/>
        <v>Domestique</v>
      </c>
      <c r="Z171" s="5">
        <v>0.85</v>
      </c>
      <c r="AA171" s="5" t="s">
        <v>1268</v>
      </c>
      <c r="AB171" s="5" t="s">
        <v>1269</v>
      </c>
      <c r="AC171" s="5" t="s">
        <v>1270</v>
      </c>
      <c r="AD171">
        <f t="shared" si="7"/>
        <v>41</v>
      </c>
      <c r="AE171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2" spans="1:31" x14ac:dyDescent="0.35">
      <c r="A172" t="s">
        <v>6</v>
      </c>
      <c r="B172" t="s">
        <v>10</v>
      </c>
      <c r="C172" t="s">
        <v>16</v>
      </c>
      <c r="D172" t="s">
        <v>19</v>
      </c>
      <c r="E172" t="s">
        <v>17</v>
      </c>
      <c r="F172" t="s">
        <v>18</v>
      </c>
      <c r="G172" t="s">
        <v>11</v>
      </c>
      <c r="H172" s="4">
        <v>7512</v>
      </c>
      <c r="I172" t="s">
        <v>24</v>
      </c>
      <c r="J172" t="s">
        <v>37</v>
      </c>
      <c r="K172" t="s">
        <v>20</v>
      </c>
      <c r="L172" t="s">
        <v>22</v>
      </c>
      <c r="M172" t="s">
        <v>23</v>
      </c>
      <c r="N172" t="s">
        <v>11</v>
      </c>
      <c r="O172" t="s">
        <v>807</v>
      </c>
      <c r="P172">
        <v>375544</v>
      </c>
      <c r="Q172">
        <v>31059164902065</v>
      </c>
      <c r="R172" s="4">
        <v>7711</v>
      </c>
      <c r="S172" s="1">
        <v>45440.561805555553</v>
      </c>
      <c r="T172" t="s">
        <v>516</v>
      </c>
      <c r="U172" t="s">
        <v>674</v>
      </c>
      <c r="V172" t="s">
        <v>808</v>
      </c>
      <c r="W172" t="s">
        <v>14</v>
      </c>
      <c r="X172" t="s">
        <v>15</v>
      </c>
      <c r="Y172" s="6" t="str">
        <f t="shared" si="6"/>
        <v>Domestique</v>
      </c>
      <c r="Z172" s="5">
        <v>0.85</v>
      </c>
      <c r="AA172" s="5" t="s">
        <v>1268</v>
      </c>
      <c r="AB172" s="5" t="s">
        <v>1269</v>
      </c>
      <c r="AC172" s="5" t="s">
        <v>1270</v>
      </c>
      <c r="AD172">
        <f t="shared" si="7"/>
        <v>41</v>
      </c>
      <c r="AE172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3" spans="1:31" x14ac:dyDescent="0.35">
      <c r="A173" t="s">
        <v>6</v>
      </c>
      <c r="B173" t="s">
        <v>10</v>
      </c>
      <c r="C173" t="s">
        <v>16</v>
      </c>
      <c r="D173" t="s">
        <v>19</v>
      </c>
      <c r="E173" t="s">
        <v>17</v>
      </c>
      <c r="F173" t="s">
        <v>18</v>
      </c>
      <c r="G173" t="s">
        <v>11</v>
      </c>
      <c r="H173" s="4">
        <v>7512</v>
      </c>
      <c r="I173" t="s">
        <v>24</v>
      </c>
      <c r="J173" t="s">
        <v>37</v>
      </c>
      <c r="K173" t="s">
        <v>20</v>
      </c>
      <c r="L173" t="s">
        <v>22</v>
      </c>
      <c r="M173" t="s">
        <v>23</v>
      </c>
      <c r="N173" t="s">
        <v>11</v>
      </c>
      <c r="O173" t="s">
        <v>809</v>
      </c>
      <c r="P173">
        <v>375542</v>
      </c>
      <c r="Q173">
        <v>31059164902057</v>
      </c>
      <c r="R173" s="4">
        <v>7711</v>
      </c>
      <c r="S173" s="1">
        <v>45440.558333333334</v>
      </c>
      <c r="T173" t="s">
        <v>516</v>
      </c>
      <c r="U173" t="s">
        <v>674</v>
      </c>
      <c r="V173" t="s">
        <v>810</v>
      </c>
      <c r="W173" t="s">
        <v>14</v>
      </c>
      <c r="X173" t="s">
        <v>15</v>
      </c>
      <c r="Y173" s="6" t="str">
        <f t="shared" si="6"/>
        <v>Domestique</v>
      </c>
      <c r="Z173" s="5">
        <v>0.85</v>
      </c>
      <c r="AA173" s="5" t="s">
        <v>1268</v>
      </c>
      <c r="AB173" s="5" t="s">
        <v>1269</v>
      </c>
      <c r="AC173" s="5" t="s">
        <v>1270</v>
      </c>
      <c r="AD173">
        <f t="shared" si="7"/>
        <v>41</v>
      </c>
      <c r="AE173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4" spans="1:31" x14ac:dyDescent="0.35">
      <c r="A174" t="s">
        <v>6</v>
      </c>
      <c r="B174" t="s">
        <v>10</v>
      </c>
      <c r="C174" t="s">
        <v>16</v>
      </c>
      <c r="D174" t="s">
        <v>19</v>
      </c>
      <c r="E174" t="s">
        <v>17</v>
      </c>
      <c r="F174" t="s">
        <v>18</v>
      </c>
      <c r="G174" t="s">
        <v>11</v>
      </c>
      <c r="H174" s="4">
        <v>7512</v>
      </c>
      <c r="I174" t="s">
        <v>24</v>
      </c>
      <c r="J174" t="s">
        <v>37</v>
      </c>
      <c r="K174" t="s">
        <v>20</v>
      </c>
      <c r="L174" t="s">
        <v>22</v>
      </c>
      <c r="M174" t="s">
        <v>23</v>
      </c>
      <c r="N174" t="s">
        <v>11</v>
      </c>
      <c r="O174" t="s">
        <v>811</v>
      </c>
      <c r="P174">
        <v>375522</v>
      </c>
      <c r="Q174">
        <v>31059164901802</v>
      </c>
      <c r="R174" s="4">
        <v>7711</v>
      </c>
      <c r="S174" s="1">
        <v>45440.517361111109</v>
      </c>
      <c r="T174" t="s">
        <v>516</v>
      </c>
      <c r="U174" t="s">
        <v>674</v>
      </c>
      <c r="V174" t="s">
        <v>812</v>
      </c>
      <c r="W174" t="s">
        <v>14</v>
      </c>
      <c r="X174" t="s">
        <v>15</v>
      </c>
      <c r="Y174" s="6" t="str">
        <f t="shared" si="6"/>
        <v>Domestique</v>
      </c>
      <c r="Z174" s="5">
        <v>0.85</v>
      </c>
      <c r="AA174" s="5" t="s">
        <v>1268</v>
      </c>
      <c r="AB174" s="5" t="s">
        <v>1269</v>
      </c>
      <c r="AC174" s="5" t="s">
        <v>1270</v>
      </c>
      <c r="AD174">
        <f t="shared" si="7"/>
        <v>41</v>
      </c>
      <c r="AE174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5" spans="1:31" x14ac:dyDescent="0.35">
      <c r="A175" t="s">
        <v>6</v>
      </c>
      <c r="B175" t="s">
        <v>10</v>
      </c>
      <c r="C175" t="s">
        <v>16</v>
      </c>
      <c r="D175" t="s">
        <v>19</v>
      </c>
      <c r="E175" t="s">
        <v>17</v>
      </c>
      <c r="F175" t="s">
        <v>18</v>
      </c>
      <c r="G175" t="s">
        <v>11</v>
      </c>
      <c r="H175" s="4">
        <v>7512</v>
      </c>
      <c r="I175" t="s">
        <v>24</v>
      </c>
      <c r="J175" t="s">
        <v>37</v>
      </c>
      <c r="K175" t="s">
        <v>20</v>
      </c>
      <c r="L175" t="s">
        <v>22</v>
      </c>
      <c r="M175" t="s">
        <v>23</v>
      </c>
      <c r="N175" t="s">
        <v>11</v>
      </c>
      <c r="O175" t="s">
        <v>813</v>
      </c>
      <c r="P175">
        <v>375417</v>
      </c>
      <c r="Q175">
        <v>31059164901000</v>
      </c>
      <c r="R175" s="4">
        <v>7711</v>
      </c>
      <c r="S175" s="1">
        <v>45440.509722222225</v>
      </c>
      <c r="T175" t="s">
        <v>516</v>
      </c>
      <c r="U175" t="s">
        <v>674</v>
      </c>
      <c r="V175" t="s">
        <v>814</v>
      </c>
      <c r="W175" t="s">
        <v>14</v>
      </c>
      <c r="X175" t="s">
        <v>15</v>
      </c>
      <c r="Y175" s="6" t="str">
        <f t="shared" si="6"/>
        <v>Domestique</v>
      </c>
      <c r="Z175" s="5">
        <v>0.85</v>
      </c>
      <c r="AA175" s="5" t="s">
        <v>1268</v>
      </c>
      <c r="AB175" s="5" t="s">
        <v>1269</v>
      </c>
      <c r="AC175" s="5" t="s">
        <v>1270</v>
      </c>
      <c r="AD175">
        <f t="shared" si="7"/>
        <v>41</v>
      </c>
      <c r="AE175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6" spans="1:31" x14ac:dyDescent="0.35">
      <c r="A176" t="s">
        <v>6</v>
      </c>
      <c r="B176" t="s">
        <v>10</v>
      </c>
      <c r="C176" t="s">
        <v>16</v>
      </c>
      <c r="D176" t="s">
        <v>19</v>
      </c>
      <c r="E176" t="s">
        <v>17</v>
      </c>
      <c r="F176" t="s">
        <v>18</v>
      </c>
      <c r="G176" t="s">
        <v>11</v>
      </c>
      <c r="H176" s="4">
        <v>7512</v>
      </c>
      <c r="I176" t="s">
        <v>24</v>
      </c>
      <c r="J176" t="s">
        <v>37</v>
      </c>
      <c r="K176" t="s">
        <v>20</v>
      </c>
      <c r="L176" t="s">
        <v>22</v>
      </c>
      <c r="M176" t="s">
        <v>23</v>
      </c>
      <c r="N176" t="s">
        <v>11</v>
      </c>
      <c r="O176" t="s">
        <v>815</v>
      </c>
      <c r="P176">
        <v>375416</v>
      </c>
      <c r="Q176">
        <v>31059164900994</v>
      </c>
      <c r="R176" s="4">
        <v>7711</v>
      </c>
      <c r="S176" s="1">
        <v>45440.506944444445</v>
      </c>
      <c r="T176" t="s">
        <v>516</v>
      </c>
      <c r="U176" t="s">
        <v>674</v>
      </c>
      <c r="V176" t="s">
        <v>816</v>
      </c>
      <c r="W176" t="s">
        <v>14</v>
      </c>
      <c r="X176" t="s">
        <v>15</v>
      </c>
      <c r="Y176" s="6" t="str">
        <f t="shared" si="6"/>
        <v>Domestique</v>
      </c>
      <c r="Z176" s="5">
        <v>0.85</v>
      </c>
      <c r="AA176" s="5" t="s">
        <v>1268</v>
      </c>
      <c r="AB176" s="5" t="s">
        <v>1269</v>
      </c>
      <c r="AC176" s="5" t="s">
        <v>1270</v>
      </c>
      <c r="AD176">
        <f t="shared" si="7"/>
        <v>41</v>
      </c>
      <c r="AE176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7" spans="1:31" x14ac:dyDescent="0.35">
      <c r="A177" t="s">
        <v>6</v>
      </c>
      <c r="B177" t="s">
        <v>10</v>
      </c>
      <c r="C177" t="s">
        <v>16</v>
      </c>
      <c r="D177" t="s">
        <v>19</v>
      </c>
      <c r="E177" t="s">
        <v>17</v>
      </c>
      <c r="F177" t="s">
        <v>18</v>
      </c>
      <c r="G177" t="s">
        <v>11</v>
      </c>
      <c r="H177" s="4">
        <v>7512</v>
      </c>
      <c r="I177" t="s">
        <v>24</v>
      </c>
      <c r="J177" t="s">
        <v>37</v>
      </c>
      <c r="K177" t="s">
        <v>20</v>
      </c>
      <c r="L177" t="s">
        <v>22</v>
      </c>
      <c r="M177" t="s">
        <v>23</v>
      </c>
      <c r="N177" t="s">
        <v>11</v>
      </c>
      <c r="O177" t="s">
        <v>817</v>
      </c>
      <c r="P177">
        <v>375414</v>
      </c>
      <c r="Q177">
        <v>31059164900945</v>
      </c>
      <c r="R177" s="4">
        <v>7711</v>
      </c>
      <c r="S177" s="1">
        <v>45440.503472222219</v>
      </c>
      <c r="T177" t="s">
        <v>516</v>
      </c>
      <c r="U177" t="s">
        <v>674</v>
      </c>
      <c r="V177" t="s">
        <v>818</v>
      </c>
      <c r="W177" t="s">
        <v>14</v>
      </c>
      <c r="X177" t="s">
        <v>15</v>
      </c>
      <c r="Y177" s="6" t="str">
        <f t="shared" si="6"/>
        <v>Domestique</v>
      </c>
      <c r="Z177" s="5">
        <v>0.85</v>
      </c>
      <c r="AA177" s="5" t="s">
        <v>1268</v>
      </c>
      <c r="AB177" s="5" t="s">
        <v>1269</v>
      </c>
      <c r="AC177" s="5" t="s">
        <v>1270</v>
      </c>
      <c r="AD177">
        <f t="shared" si="7"/>
        <v>41</v>
      </c>
      <c r="AE177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8" spans="1:31" x14ac:dyDescent="0.35">
      <c r="A178" t="s">
        <v>6</v>
      </c>
      <c r="B178" t="s">
        <v>10</v>
      </c>
      <c r="C178" t="s">
        <v>16</v>
      </c>
      <c r="D178" t="s">
        <v>19</v>
      </c>
      <c r="E178" t="s">
        <v>17</v>
      </c>
      <c r="F178" t="s">
        <v>18</v>
      </c>
      <c r="G178" t="s">
        <v>11</v>
      </c>
      <c r="H178" s="4">
        <v>7512</v>
      </c>
      <c r="I178" t="s">
        <v>24</v>
      </c>
      <c r="J178" t="s">
        <v>37</v>
      </c>
      <c r="K178" t="s">
        <v>20</v>
      </c>
      <c r="L178" t="s">
        <v>22</v>
      </c>
      <c r="M178" t="s">
        <v>23</v>
      </c>
      <c r="N178" t="s">
        <v>11</v>
      </c>
      <c r="O178" t="s">
        <v>819</v>
      </c>
      <c r="P178">
        <v>375410</v>
      </c>
      <c r="Q178">
        <v>31059164900986</v>
      </c>
      <c r="R178" s="4">
        <v>7711</v>
      </c>
      <c r="S178" s="1">
        <v>45440.5</v>
      </c>
      <c r="T178" t="s">
        <v>516</v>
      </c>
      <c r="U178" t="s">
        <v>674</v>
      </c>
      <c r="V178" t="s">
        <v>820</v>
      </c>
      <c r="W178" t="s">
        <v>14</v>
      </c>
      <c r="X178" t="s">
        <v>15</v>
      </c>
      <c r="Y178" s="6" t="str">
        <f t="shared" si="6"/>
        <v>Domestique</v>
      </c>
      <c r="Z178" s="5">
        <v>0.85</v>
      </c>
      <c r="AA178" s="5" t="s">
        <v>1268</v>
      </c>
      <c r="AB178" s="5" t="s">
        <v>1269</v>
      </c>
      <c r="AC178" s="5" t="s">
        <v>1270</v>
      </c>
      <c r="AD178">
        <f t="shared" si="7"/>
        <v>41</v>
      </c>
      <c r="AE178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79" spans="1:31" x14ac:dyDescent="0.35">
      <c r="A179" t="s">
        <v>6</v>
      </c>
      <c r="B179" t="s">
        <v>10</v>
      </c>
      <c r="C179" t="s">
        <v>16</v>
      </c>
      <c r="D179" t="s">
        <v>19</v>
      </c>
      <c r="E179" t="s">
        <v>17</v>
      </c>
      <c r="F179" t="s">
        <v>18</v>
      </c>
      <c r="G179" t="s">
        <v>11</v>
      </c>
      <c r="H179" s="4">
        <v>7512</v>
      </c>
      <c r="I179" t="s">
        <v>24</v>
      </c>
      <c r="J179" t="s">
        <v>37</v>
      </c>
      <c r="K179" t="s">
        <v>20</v>
      </c>
      <c r="L179" t="s">
        <v>22</v>
      </c>
      <c r="M179" t="s">
        <v>23</v>
      </c>
      <c r="N179" t="s">
        <v>11</v>
      </c>
      <c r="O179" t="s">
        <v>821</v>
      </c>
      <c r="P179">
        <v>375404</v>
      </c>
      <c r="Q179">
        <v>31059164900960</v>
      </c>
      <c r="R179" s="4">
        <v>7711</v>
      </c>
      <c r="S179" s="1">
        <v>45440.494444444441</v>
      </c>
      <c r="T179" t="s">
        <v>516</v>
      </c>
      <c r="U179" t="s">
        <v>674</v>
      </c>
      <c r="V179" t="s">
        <v>822</v>
      </c>
      <c r="W179" t="s">
        <v>14</v>
      </c>
      <c r="X179" t="s">
        <v>15</v>
      </c>
      <c r="Y179" s="6" t="str">
        <f t="shared" si="6"/>
        <v>Domestique</v>
      </c>
      <c r="Z179" s="5">
        <v>0.85</v>
      </c>
      <c r="AA179" s="5" t="s">
        <v>1268</v>
      </c>
      <c r="AB179" s="5" t="s">
        <v>1269</v>
      </c>
      <c r="AC179" s="5" t="s">
        <v>1270</v>
      </c>
      <c r="AD179">
        <f t="shared" si="7"/>
        <v>41</v>
      </c>
      <c r="AE179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0" spans="1:31" x14ac:dyDescent="0.35">
      <c r="A180" t="s">
        <v>6</v>
      </c>
      <c r="B180" t="s">
        <v>10</v>
      </c>
      <c r="C180" t="s">
        <v>16</v>
      </c>
      <c r="D180" t="s">
        <v>19</v>
      </c>
      <c r="E180" t="s">
        <v>17</v>
      </c>
      <c r="F180" t="s">
        <v>18</v>
      </c>
      <c r="G180" t="s">
        <v>11</v>
      </c>
      <c r="H180" s="4">
        <v>7512</v>
      </c>
      <c r="I180" t="s">
        <v>24</v>
      </c>
      <c r="J180" t="s">
        <v>37</v>
      </c>
      <c r="K180" t="s">
        <v>20</v>
      </c>
      <c r="L180" t="s">
        <v>22</v>
      </c>
      <c r="M180" t="s">
        <v>23</v>
      </c>
      <c r="N180" t="s">
        <v>11</v>
      </c>
      <c r="O180" t="s">
        <v>823</v>
      </c>
      <c r="P180">
        <v>375400</v>
      </c>
      <c r="Q180">
        <v>31059164900937</v>
      </c>
      <c r="R180" s="4">
        <v>7711</v>
      </c>
      <c r="S180" s="1">
        <v>45440.490972222222</v>
      </c>
      <c r="T180" t="s">
        <v>516</v>
      </c>
      <c r="U180" t="s">
        <v>674</v>
      </c>
      <c r="V180" t="s">
        <v>824</v>
      </c>
      <c r="W180" t="s">
        <v>14</v>
      </c>
      <c r="X180" t="s">
        <v>15</v>
      </c>
      <c r="Y180" s="6" t="str">
        <f t="shared" si="6"/>
        <v>Domestique</v>
      </c>
      <c r="Z180" s="5">
        <v>0.85</v>
      </c>
      <c r="AA180" s="5" t="s">
        <v>1268</v>
      </c>
      <c r="AB180" s="5" t="s">
        <v>1269</v>
      </c>
      <c r="AC180" s="5" t="s">
        <v>1270</v>
      </c>
      <c r="AD180">
        <f t="shared" si="7"/>
        <v>41</v>
      </c>
      <c r="AE180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1" spans="1:31" x14ac:dyDescent="0.35">
      <c r="A181" t="s">
        <v>6</v>
      </c>
      <c r="B181" t="s">
        <v>10</v>
      </c>
      <c r="C181" t="s">
        <v>16</v>
      </c>
      <c r="D181" t="s">
        <v>19</v>
      </c>
      <c r="E181" t="s">
        <v>17</v>
      </c>
      <c r="F181" t="s">
        <v>18</v>
      </c>
      <c r="G181" t="s">
        <v>11</v>
      </c>
      <c r="H181" s="4">
        <v>7512</v>
      </c>
      <c r="I181" t="s">
        <v>24</v>
      </c>
      <c r="J181" t="s">
        <v>37</v>
      </c>
      <c r="K181" t="s">
        <v>20</v>
      </c>
      <c r="L181" t="s">
        <v>22</v>
      </c>
      <c r="M181" t="s">
        <v>23</v>
      </c>
      <c r="N181" t="s">
        <v>11</v>
      </c>
      <c r="O181" t="s">
        <v>825</v>
      </c>
      <c r="P181">
        <v>375383</v>
      </c>
      <c r="Q181">
        <v>31059164900978</v>
      </c>
      <c r="R181" s="4">
        <v>7711</v>
      </c>
      <c r="S181" s="1">
        <v>45440.477083333331</v>
      </c>
      <c r="T181" t="s">
        <v>516</v>
      </c>
      <c r="U181" t="s">
        <v>674</v>
      </c>
      <c r="V181" t="s">
        <v>826</v>
      </c>
      <c r="W181" t="s">
        <v>14</v>
      </c>
      <c r="X181" t="s">
        <v>15</v>
      </c>
      <c r="Y181" s="6" t="str">
        <f t="shared" si="6"/>
        <v>Domestique</v>
      </c>
      <c r="Z181" s="5">
        <v>0.85</v>
      </c>
      <c r="AA181" s="5" t="s">
        <v>1268</v>
      </c>
      <c r="AB181" s="5" t="s">
        <v>1269</v>
      </c>
      <c r="AC181" s="5" t="s">
        <v>1270</v>
      </c>
      <c r="AD181">
        <f t="shared" si="7"/>
        <v>41</v>
      </c>
      <c r="AE181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2" spans="1:31" x14ac:dyDescent="0.35">
      <c r="A182" t="s">
        <v>6</v>
      </c>
      <c r="B182" t="s">
        <v>10</v>
      </c>
      <c r="C182" t="s">
        <v>16</v>
      </c>
      <c r="D182" t="s">
        <v>19</v>
      </c>
      <c r="E182" t="s">
        <v>17</v>
      </c>
      <c r="F182" t="s">
        <v>18</v>
      </c>
      <c r="G182" t="s">
        <v>11</v>
      </c>
      <c r="H182" s="4">
        <v>7512</v>
      </c>
      <c r="I182" t="s">
        <v>24</v>
      </c>
      <c r="J182" t="s">
        <v>37</v>
      </c>
      <c r="K182" t="s">
        <v>20</v>
      </c>
      <c r="L182" t="s">
        <v>22</v>
      </c>
      <c r="M182" t="s">
        <v>23</v>
      </c>
      <c r="N182" t="s">
        <v>11</v>
      </c>
      <c r="O182" t="s">
        <v>827</v>
      </c>
      <c r="P182">
        <v>375378</v>
      </c>
      <c r="Q182">
        <v>31059164900796</v>
      </c>
      <c r="R182" s="4">
        <v>7711</v>
      </c>
      <c r="S182" s="1">
        <v>45440.472916666666</v>
      </c>
      <c r="T182" t="s">
        <v>516</v>
      </c>
      <c r="U182" t="s">
        <v>674</v>
      </c>
      <c r="V182" t="s">
        <v>828</v>
      </c>
      <c r="W182" t="s">
        <v>14</v>
      </c>
      <c r="X182" t="s">
        <v>15</v>
      </c>
      <c r="Y182" s="6" t="str">
        <f t="shared" si="6"/>
        <v>Domestique</v>
      </c>
      <c r="Z182" s="5">
        <v>0.85</v>
      </c>
      <c r="AA182" s="5" t="s">
        <v>1268</v>
      </c>
      <c r="AB182" s="5" t="s">
        <v>1269</v>
      </c>
      <c r="AC182" s="5" t="s">
        <v>1270</v>
      </c>
      <c r="AD182">
        <f t="shared" si="7"/>
        <v>41</v>
      </c>
      <c r="AE182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3" spans="1:31" x14ac:dyDescent="0.35">
      <c r="A183" t="s">
        <v>6</v>
      </c>
      <c r="B183" t="s">
        <v>10</v>
      </c>
      <c r="C183" t="s">
        <v>16</v>
      </c>
      <c r="D183" t="s">
        <v>19</v>
      </c>
      <c r="E183" t="s">
        <v>17</v>
      </c>
      <c r="F183" t="s">
        <v>18</v>
      </c>
      <c r="G183" t="s">
        <v>11</v>
      </c>
      <c r="H183" s="4">
        <v>7512</v>
      </c>
      <c r="I183" t="s">
        <v>24</v>
      </c>
      <c r="J183" t="s">
        <v>37</v>
      </c>
      <c r="K183" t="s">
        <v>20</v>
      </c>
      <c r="L183" t="s">
        <v>22</v>
      </c>
      <c r="M183" t="s">
        <v>23</v>
      </c>
      <c r="N183" t="s">
        <v>11</v>
      </c>
      <c r="O183" t="s">
        <v>829</v>
      </c>
      <c r="P183">
        <v>375364</v>
      </c>
      <c r="Q183">
        <v>31059164900887</v>
      </c>
      <c r="R183" s="4">
        <v>7711</v>
      </c>
      <c r="S183" s="1">
        <v>45440.460416666669</v>
      </c>
      <c r="T183" t="s">
        <v>516</v>
      </c>
      <c r="U183" t="s">
        <v>674</v>
      </c>
      <c r="V183" t="s">
        <v>830</v>
      </c>
      <c r="W183" t="s">
        <v>14</v>
      </c>
      <c r="X183" t="s">
        <v>15</v>
      </c>
      <c r="Y183" s="6" t="str">
        <f t="shared" si="6"/>
        <v>Domestique</v>
      </c>
      <c r="Z183" s="5">
        <v>0.85</v>
      </c>
      <c r="AA183" s="5" t="s">
        <v>1268</v>
      </c>
      <c r="AB183" s="5" t="s">
        <v>1269</v>
      </c>
      <c r="AC183" s="5" t="s">
        <v>1270</v>
      </c>
      <c r="AD183">
        <f t="shared" si="7"/>
        <v>41</v>
      </c>
      <c r="AE183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4" spans="1:31" x14ac:dyDescent="0.35">
      <c r="A184" t="s">
        <v>6</v>
      </c>
      <c r="B184" t="s">
        <v>10</v>
      </c>
      <c r="C184" t="s">
        <v>16</v>
      </c>
      <c r="D184" t="s">
        <v>19</v>
      </c>
      <c r="E184" t="s">
        <v>17</v>
      </c>
      <c r="F184" t="s">
        <v>18</v>
      </c>
      <c r="G184" t="s">
        <v>11</v>
      </c>
      <c r="H184" s="4">
        <v>7512</v>
      </c>
      <c r="I184" t="s">
        <v>24</v>
      </c>
      <c r="J184" t="s">
        <v>37</v>
      </c>
      <c r="K184" t="s">
        <v>20</v>
      </c>
      <c r="L184" t="s">
        <v>22</v>
      </c>
      <c r="M184" t="s">
        <v>23</v>
      </c>
      <c r="N184" t="s">
        <v>11</v>
      </c>
      <c r="O184" t="s">
        <v>831</v>
      </c>
      <c r="P184">
        <v>375359</v>
      </c>
      <c r="Q184">
        <v>31059164900788</v>
      </c>
      <c r="R184" s="4" t="s">
        <v>832</v>
      </c>
      <c r="S184" s="1">
        <v>45440.45208333333</v>
      </c>
      <c r="T184" t="s">
        <v>516</v>
      </c>
      <c r="U184" t="s">
        <v>674</v>
      </c>
      <c r="V184" t="s">
        <v>833</v>
      </c>
      <c r="W184" t="s">
        <v>14</v>
      </c>
      <c r="X184" t="s">
        <v>15</v>
      </c>
      <c r="Y184" s="6" t="str">
        <f t="shared" si="6"/>
        <v>Domestique</v>
      </c>
      <c r="Z184" s="5">
        <v>0.85</v>
      </c>
      <c r="AA184" s="5" t="s">
        <v>1268</v>
      </c>
      <c r="AB184" s="5" t="s">
        <v>1269</v>
      </c>
      <c r="AC184" s="5" t="s">
        <v>1270</v>
      </c>
      <c r="AD184">
        <f t="shared" si="7"/>
        <v>41</v>
      </c>
      <c r="AE184" t="str">
        <f t="shared" si="8"/>
        <v>En face-Ã -faceSociÃ©tÃ© ou assimilÃ©eBÃ©nÃ©ficiaire non PPE&lt; 12 moisComplet Ã  jourFrance [FR]7512Aucune occurence (12 mois glissants)VADCB/Visa MastercardUniquee-paiement avec 3D SecureFrance [FR]</v>
      </c>
    </row>
    <row r="185" spans="1:31" x14ac:dyDescent="0.35">
      <c r="P185">
        <f>COUNTA(P143:P184)</f>
        <v>41</v>
      </c>
    </row>
    <row r="220" spans="1:31" x14ac:dyDescent="0.35">
      <c r="A220" t="s">
        <v>6</v>
      </c>
      <c r="B220" t="s">
        <v>10</v>
      </c>
      <c r="C220" t="s">
        <v>16</v>
      </c>
      <c r="D220" t="s">
        <v>19</v>
      </c>
      <c r="E220" t="s">
        <v>839</v>
      </c>
      <c r="F220" t="s">
        <v>18</v>
      </c>
      <c r="G220" t="s">
        <v>11</v>
      </c>
      <c r="H220" s="4">
        <v>7512</v>
      </c>
      <c r="I220" t="s">
        <v>24</v>
      </c>
      <c r="J220" t="s">
        <v>37</v>
      </c>
      <c r="K220" t="s">
        <v>20</v>
      </c>
      <c r="L220" t="s">
        <v>22</v>
      </c>
      <c r="M220" t="s">
        <v>23</v>
      </c>
      <c r="N220" t="s">
        <v>11</v>
      </c>
      <c r="O220" t="s">
        <v>894</v>
      </c>
      <c r="P220">
        <v>368339</v>
      </c>
      <c r="Q220">
        <v>31059164901422</v>
      </c>
      <c r="R220" s="4" t="s">
        <v>832</v>
      </c>
      <c r="S220" s="1">
        <v>45418.770138888889</v>
      </c>
      <c r="T220" t="s">
        <v>895</v>
      </c>
      <c r="U220" t="s">
        <v>79</v>
      </c>
      <c r="V220" t="s">
        <v>896</v>
      </c>
      <c r="W220" t="s">
        <v>14</v>
      </c>
      <c r="X220" t="s">
        <v>15</v>
      </c>
      <c r="Y220" s="6" t="str">
        <f>+IF(G220=N220,"Domestique","Autre")</f>
        <v>Domestique</v>
      </c>
      <c r="Z220" s="5">
        <v>0.6</v>
      </c>
      <c r="AA220" s="5" t="s">
        <v>1268</v>
      </c>
      <c r="AB220" s="5" t="s">
        <v>1269</v>
      </c>
      <c r="AC220" s="5" t="s">
        <v>1270</v>
      </c>
      <c r="AD220">
        <f>COUNTIFS($AE$2:$AE$2435,AE220)</f>
        <v>2</v>
      </c>
      <c r="AE220" t="str">
        <f>+B220&amp;C220&amp;D220&amp;E220&amp;F220&amp;G220&amp;H220&amp;I220&amp;J220&amp;K220&amp;L220&amp;M220&amp;N220</f>
        <v>En face-Ã -faceSociÃ©tÃ© ou assimilÃ©eBÃ©nÃ©ficiaire non PPE&gt; 12 moisComplet Ã  jourFrance [FR]7512Aucune occurence (12 mois glissants)VADCB/Visa MastercardUniquee-paiement avec 3D SecureFrance [FR]</v>
      </c>
    </row>
    <row r="221" spans="1:31" x14ac:dyDescent="0.35">
      <c r="A221" t="s">
        <v>6</v>
      </c>
      <c r="B221" t="s">
        <v>10</v>
      </c>
      <c r="C221" t="s">
        <v>16</v>
      </c>
      <c r="D221" t="s">
        <v>19</v>
      </c>
      <c r="E221" t="s">
        <v>839</v>
      </c>
      <c r="F221" t="s">
        <v>18</v>
      </c>
      <c r="G221" t="s">
        <v>11</v>
      </c>
      <c r="H221" s="4">
        <v>7512</v>
      </c>
      <c r="I221" t="s">
        <v>24</v>
      </c>
      <c r="J221" t="s">
        <v>37</v>
      </c>
      <c r="K221" t="s">
        <v>20</v>
      </c>
      <c r="L221" t="s">
        <v>22</v>
      </c>
      <c r="M221" t="s">
        <v>23</v>
      </c>
      <c r="N221" t="s">
        <v>11</v>
      </c>
      <c r="O221" t="s">
        <v>902</v>
      </c>
      <c r="P221">
        <v>358177</v>
      </c>
      <c r="Q221">
        <v>31059164900416</v>
      </c>
      <c r="R221" s="4">
        <v>7711</v>
      </c>
      <c r="S221" s="1">
        <v>45391.604861111111</v>
      </c>
      <c r="T221" t="s">
        <v>903</v>
      </c>
      <c r="U221" t="s">
        <v>79</v>
      </c>
      <c r="V221" t="s">
        <v>904</v>
      </c>
      <c r="W221" t="s">
        <v>14</v>
      </c>
      <c r="X221" t="s">
        <v>15</v>
      </c>
      <c r="Y221" s="6" t="str">
        <f>+IF(G221=N221,"Domestique","Autre")</f>
        <v>Domestique</v>
      </c>
      <c r="Z221" s="5">
        <v>0.6</v>
      </c>
      <c r="AA221" s="5" t="s">
        <v>1268</v>
      </c>
      <c r="AB221" s="5" t="s">
        <v>1269</v>
      </c>
      <c r="AC221" s="5" t="s">
        <v>1270</v>
      </c>
      <c r="AD221">
        <f>COUNTIFS($AE$2:$AE$2435,AE221)</f>
        <v>2</v>
      </c>
      <c r="AE221" t="str">
        <f>+B221&amp;C221&amp;D221&amp;E221&amp;F221&amp;G221&amp;H221&amp;I221&amp;J221&amp;K221&amp;L221&amp;M221&amp;N221</f>
        <v>En face-Ã -faceSociÃ©tÃ© ou assimilÃ©eBÃ©nÃ©ficiaire non PPE&gt; 12 moisComplet Ã  jourFrance [FR]7512Aucune occurence (12 mois glissants)VADCB/Visa MastercardUniquee-paiement avec 3D SecureFrance [FR]</v>
      </c>
    </row>
    <row r="222" spans="1:31" x14ac:dyDescent="0.35">
      <c r="P222">
        <f>COUNTA(P220:P221)</f>
        <v>2</v>
      </c>
    </row>
    <row r="255" spans="1:31" x14ac:dyDescent="0.35">
      <c r="A255" t="s">
        <v>6</v>
      </c>
      <c r="B255" t="s">
        <v>10</v>
      </c>
      <c r="C255" t="s">
        <v>16</v>
      </c>
      <c r="D255" t="s">
        <v>19</v>
      </c>
      <c r="E255" t="s">
        <v>17</v>
      </c>
      <c r="F255" t="s">
        <v>18</v>
      </c>
      <c r="G255" t="s">
        <v>11</v>
      </c>
      <c r="H255" s="4">
        <v>7512</v>
      </c>
      <c r="I255" t="s">
        <v>24</v>
      </c>
      <c r="J255" t="s">
        <v>37</v>
      </c>
      <c r="K255" t="s">
        <v>20</v>
      </c>
      <c r="L255" t="s">
        <v>595</v>
      </c>
      <c r="M255" t="s">
        <v>23</v>
      </c>
      <c r="N255" t="s">
        <v>11</v>
      </c>
      <c r="O255" t="s">
        <v>593</v>
      </c>
      <c r="P255">
        <v>378051</v>
      </c>
      <c r="Q255">
        <v>31059164900838</v>
      </c>
      <c r="R255" s="4">
        <v>7711</v>
      </c>
      <c r="S255" s="1">
        <v>45446.696527777778</v>
      </c>
      <c r="T255" t="s">
        <v>516</v>
      </c>
      <c r="U255" t="s">
        <v>79</v>
      </c>
      <c r="V255" t="s">
        <v>594</v>
      </c>
      <c r="W255" t="s">
        <v>14</v>
      </c>
      <c r="X255" t="s">
        <v>15</v>
      </c>
      <c r="Y255" s="6" t="str">
        <f>+IF(G255=N255,"Domestique","Autre")</f>
        <v>Domestique</v>
      </c>
      <c r="Z255" s="5">
        <v>1.1000000000000001</v>
      </c>
      <c r="AA255" s="5" t="s">
        <v>1269</v>
      </c>
      <c r="AB255" s="5" t="s">
        <v>1269</v>
      </c>
      <c r="AC255" s="5" t="s">
        <v>1270</v>
      </c>
      <c r="AD255">
        <f>COUNTIFS($AE$2:$AE$2435,AE255)</f>
        <v>1</v>
      </c>
      <c r="AE255" t="str">
        <f>+B255&amp;C255&amp;D255&amp;E255&amp;F255&amp;G255&amp;H255&amp;I255&amp;J255&amp;K255&amp;L255&amp;M255&amp;N255</f>
        <v>En face-Ã -faceSociÃ©tÃ© ou assimilÃ©eBÃ©nÃ©ficiaire non PPE&lt; 12 moisComplet Ã  jourFrance [FR]7512Aucune occurence (12 mois glissants)VADCB/Visa MastercardMultiplee-paiement avec 3D SecureFrance [FR]</v>
      </c>
    </row>
    <row r="256" spans="1:31" x14ac:dyDescent="0.35">
      <c r="P256">
        <f>COUNTA(P255)</f>
        <v>1</v>
      </c>
    </row>
    <row r="295" spans="16:16" x14ac:dyDescent="0.35">
      <c r="P295">
        <f>+P256+P185+P111+P222</f>
        <v>153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D571F-AD59-4B67-ADC0-C87AC9BC4793}">
  <dimension ref="A1:AE243"/>
  <sheetViews>
    <sheetView topLeftCell="A193" workbookViewId="0">
      <selection activeCell="T172" sqref="T172"/>
    </sheetView>
  </sheetViews>
  <sheetFormatPr baseColWidth="10" defaultRowHeight="14.5" x14ac:dyDescent="0.35"/>
  <sheetData>
    <row r="1" spans="1:31" x14ac:dyDescent="0.35">
      <c r="A1" t="s">
        <v>38</v>
      </c>
      <c r="B1" t="s">
        <v>41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5912</v>
      </c>
      <c r="I1" t="s">
        <v>24</v>
      </c>
      <c r="J1" t="s">
        <v>45</v>
      </c>
      <c r="K1" t="s">
        <v>20</v>
      </c>
      <c r="L1" t="s">
        <v>22</v>
      </c>
      <c r="M1" t="s">
        <v>23</v>
      </c>
      <c r="N1" t="s">
        <v>11</v>
      </c>
      <c r="O1" t="s">
        <v>39</v>
      </c>
      <c r="P1">
        <v>518917</v>
      </c>
      <c r="Q1">
        <v>81872218300014</v>
      </c>
      <c r="R1" s="4">
        <v>47</v>
      </c>
      <c r="S1" s="1">
        <v>45854.646527777775</v>
      </c>
      <c r="T1" t="s">
        <v>40</v>
      </c>
      <c r="U1" t="s">
        <v>42</v>
      </c>
      <c r="V1" t="s">
        <v>43</v>
      </c>
      <c r="W1" t="s">
        <v>14</v>
      </c>
      <c r="X1" t="s">
        <v>44</v>
      </c>
      <c r="Y1" s="6" t="str">
        <f t="shared" ref="Y1:Y64" si="0">+IF(G1=N1,"Domestique","Autre")</f>
        <v>Domestique</v>
      </c>
      <c r="Z1" s="5">
        <v>0.9</v>
      </c>
      <c r="AA1" s="5" t="s">
        <v>1268</v>
      </c>
      <c r="AB1" s="5" t="s">
        <v>1269</v>
      </c>
      <c r="AC1" s="5" t="s">
        <v>1270</v>
      </c>
      <c r="AD1">
        <f>COUNTIFS($AE$2:$AE$2421,AE1)</f>
        <v>96</v>
      </c>
      <c r="AE1" t="str">
        <f t="shared" ref="AE1:AE64" si="1">+B1&amp;C1&amp;D1&amp;E1&amp;F1&amp;G1&amp;H1&amp;I1&amp;J1&amp;K1&amp;L1&amp;M1&amp;N1</f>
        <v>AgentSociÃ©tÃ© ou assimilÃ©eBÃ©nÃ©ficiaire non PPE&lt; 12 moisComplet Ã  jourFrance [FR]5912Aucune occurence (12 mois glissants)ProximitÃ©CB/Visa MastercardUniquee-paiement avec 3D SecureFrance [FR]</v>
      </c>
    </row>
    <row r="2" spans="1:31" x14ac:dyDescent="0.35">
      <c r="A2" t="s">
        <v>38</v>
      </c>
      <c r="B2" t="s">
        <v>41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5912</v>
      </c>
      <c r="I2" t="s">
        <v>24</v>
      </c>
      <c r="J2" t="s">
        <v>45</v>
      </c>
      <c r="K2" t="s">
        <v>20</v>
      </c>
      <c r="L2" t="s">
        <v>22</v>
      </c>
      <c r="M2" t="s">
        <v>23</v>
      </c>
      <c r="N2" t="s">
        <v>11</v>
      </c>
      <c r="O2" t="s">
        <v>74</v>
      </c>
      <c r="P2">
        <v>501425</v>
      </c>
      <c r="Q2">
        <v>94415765000010</v>
      </c>
      <c r="R2" s="4">
        <v>86</v>
      </c>
      <c r="S2" s="1">
        <v>45798.584722222222</v>
      </c>
      <c r="T2" t="s">
        <v>75</v>
      </c>
      <c r="U2" t="s">
        <v>42</v>
      </c>
      <c r="V2" t="s">
        <v>76</v>
      </c>
      <c r="W2" t="s">
        <v>14</v>
      </c>
      <c r="X2" t="s">
        <v>44</v>
      </c>
      <c r="Y2" s="6" t="str">
        <f t="shared" si="0"/>
        <v>Domestique</v>
      </c>
      <c r="Z2" s="5">
        <v>0.9</v>
      </c>
      <c r="AA2" s="5" t="s">
        <v>1268</v>
      </c>
      <c r="AB2" s="5" t="s">
        <v>1269</v>
      </c>
      <c r="AC2" s="5" t="s">
        <v>1270</v>
      </c>
      <c r="AD2">
        <f>COUNTIFS($AE$2:$AE$2421,AE2)</f>
        <v>96</v>
      </c>
      <c r="AE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" spans="1:31" x14ac:dyDescent="0.35">
      <c r="A3" t="s">
        <v>38</v>
      </c>
      <c r="B3" t="s">
        <v>41</v>
      </c>
      <c r="C3" t="s">
        <v>16</v>
      </c>
      <c r="D3" t="s">
        <v>19</v>
      </c>
      <c r="E3" t="s">
        <v>17</v>
      </c>
      <c r="F3" t="s">
        <v>18</v>
      </c>
      <c r="G3" t="s">
        <v>11</v>
      </c>
      <c r="H3" s="4">
        <v>5912</v>
      </c>
      <c r="I3" t="s">
        <v>24</v>
      </c>
      <c r="J3" t="s">
        <v>45</v>
      </c>
      <c r="K3" t="s">
        <v>20</v>
      </c>
      <c r="L3" t="s">
        <v>22</v>
      </c>
      <c r="M3" t="s">
        <v>23</v>
      </c>
      <c r="N3" t="s">
        <v>11</v>
      </c>
      <c r="O3" t="s">
        <v>81</v>
      </c>
      <c r="P3">
        <v>497702</v>
      </c>
      <c r="Q3">
        <v>94411154100016</v>
      </c>
      <c r="R3" s="4">
        <v>21</v>
      </c>
      <c r="S3" s="1">
        <v>45790.470138888886</v>
      </c>
      <c r="T3" t="s">
        <v>82</v>
      </c>
      <c r="U3" t="s">
        <v>42</v>
      </c>
      <c r="V3" t="s">
        <v>83</v>
      </c>
      <c r="W3" t="s">
        <v>14</v>
      </c>
      <c r="X3" t="s">
        <v>44</v>
      </c>
      <c r="Y3" s="6" t="str">
        <f t="shared" si="0"/>
        <v>Domestique</v>
      </c>
      <c r="Z3" s="5">
        <v>0.9</v>
      </c>
      <c r="AA3" s="5" t="s">
        <v>1268</v>
      </c>
      <c r="AB3" s="5" t="s">
        <v>1269</v>
      </c>
      <c r="AC3" s="5" t="s">
        <v>1270</v>
      </c>
      <c r="AD3">
        <f>COUNTIFS($AE$2:$AE$2421,AE3)</f>
        <v>96</v>
      </c>
      <c r="AE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" spans="1:31" x14ac:dyDescent="0.35">
      <c r="A4" t="s">
        <v>38</v>
      </c>
      <c r="B4" t="s">
        <v>41</v>
      </c>
      <c r="C4" t="s">
        <v>16</v>
      </c>
      <c r="D4" t="s">
        <v>19</v>
      </c>
      <c r="E4" t="s">
        <v>17</v>
      </c>
      <c r="F4" t="s">
        <v>18</v>
      </c>
      <c r="G4" t="s">
        <v>11</v>
      </c>
      <c r="H4" s="4">
        <v>5912</v>
      </c>
      <c r="I4" t="s">
        <v>24</v>
      </c>
      <c r="J4" t="s">
        <v>45</v>
      </c>
      <c r="K4" t="s">
        <v>20</v>
      </c>
      <c r="L4" t="s">
        <v>22</v>
      </c>
      <c r="M4" t="s">
        <v>23</v>
      </c>
      <c r="N4" t="s">
        <v>11</v>
      </c>
      <c r="O4" t="s">
        <v>84</v>
      </c>
      <c r="P4">
        <v>495174</v>
      </c>
      <c r="Q4">
        <v>80953062900017</v>
      </c>
      <c r="R4" s="4">
        <v>47</v>
      </c>
      <c r="S4" s="1">
        <v>45779.59652777778</v>
      </c>
      <c r="T4" t="s">
        <v>85</v>
      </c>
      <c r="U4" t="s">
        <v>42</v>
      </c>
      <c r="V4" t="s">
        <v>86</v>
      </c>
      <c r="W4" t="s">
        <v>14</v>
      </c>
      <c r="X4" t="s">
        <v>44</v>
      </c>
      <c r="Y4" s="6" t="str">
        <f t="shared" si="0"/>
        <v>Domestique</v>
      </c>
      <c r="Z4" s="5">
        <v>0.9</v>
      </c>
      <c r="AA4" s="5" t="s">
        <v>1268</v>
      </c>
      <c r="AB4" s="5" t="s">
        <v>1269</v>
      </c>
      <c r="AC4" s="5" t="s">
        <v>1270</v>
      </c>
      <c r="AD4">
        <f>COUNTIFS($AE$2:$AE$2421,AE4)</f>
        <v>96</v>
      </c>
      <c r="AE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" spans="1:31" x14ac:dyDescent="0.35">
      <c r="A5" t="s">
        <v>38</v>
      </c>
      <c r="B5" t="s">
        <v>41</v>
      </c>
      <c r="C5" t="s">
        <v>16</v>
      </c>
      <c r="D5" t="s">
        <v>19</v>
      </c>
      <c r="E5" t="s">
        <v>17</v>
      </c>
      <c r="F5" t="s">
        <v>18</v>
      </c>
      <c r="G5" t="s">
        <v>11</v>
      </c>
      <c r="H5" s="4">
        <v>5912</v>
      </c>
      <c r="I5" t="s">
        <v>24</v>
      </c>
      <c r="J5" t="s">
        <v>45</v>
      </c>
      <c r="K5" t="s">
        <v>20</v>
      </c>
      <c r="L5" t="s">
        <v>22</v>
      </c>
      <c r="M5" t="s">
        <v>23</v>
      </c>
      <c r="N5" t="s">
        <v>11</v>
      </c>
      <c r="O5" t="s">
        <v>87</v>
      </c>
      <c r="P5">
        <v>494604</v>
      </c>
      <c r="Q5">
        <v>45356050000010</v>
      </c>
      <c r="R5" s="4">
        <v>47</v>
      </c>
      <c r="S5" s="1">
        <v>45777.646527777775</v>
      </c>
      <c r="T5" t="s">
        <v>88</v>
      </c>
      <c r="U5" t="s">
        <v>42</v>
      </c>
      <c r="V5" t="s">
        <v>89</v>
      </c>
      <c r="W5" t="s">
        <v>14</v>
      </c>
      <c r="X5" t="s">
        <v>44</v>
      </c>
      <c r="Y5" s="6" t="str">
        <f t="shared" si="0"/>
        <v>Domestique</v>
      </c>
      <c r="Z5" s="5">
        <v>0.9</v>
      </c>
      <c r="AA5" s="5" t="s">
        <v>1268</v>
      </c>
      <c r="AB5" s="5" t="s">
        <v>1269</v>
      </c>
      <c r="AC5" s="5" t="s">
        <v>1270</v>
      </c>
      <c r="AD5">
        <f>COUNTIFS($AE$2:$AE$2421,AE5)</f>
        <v>96</v>
      </c>
      <c r="AE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" spans="1:31" x14ac:dyDescent="0.35">
      <c r="A6" t="s">
        <v>38</v>
      </c>
      <c r="B6" t="s">
        <v>41</v>
      </c>
      <c r="C6" t="s">
        <v>16</v>
      </c>
      <c r="D6" t="s">
        <v>19</v>
      </c>
      <c r="E6" t="s">
        <v>17</v>
      </c>
      <c r="F6" t="s">
        <v>18</v>
      </c>
      <c r="G6" t="s">
        <v>11</v>
      </c>
      <c r="H6" s="4">
        <v>5912</v>
      </c>
      <c r="I6" t="s">
        <v>24</v>
      </c>
      <c r="J6" t="s">
        <v>45</v>
      </c>
      <c r="K6" t="s">
        <v>20</v>
      </c>
      <c r="L6" t="s">
        <v>22</v>
      </c>
      <c r="M6" t="s">
        <v>23</v>
      </c>
      <c r="N6" t="s">
        <v>11</v>
      </c>
      <c r="O6" t="s">
        <v>100</v>
      </c>
      <c r="P6">
        <v>481989</v>
      </c>
      <c r="Q6">
        <v>49455845500023</v>
      </c>
      <c r="R6" s="4">
        <v>47</v>
      </c>
      <c r="S6" s="1">
        <v>45743.398611111108</v>
      </c>
      <c r="T6" t="s">
        <v>101</v>
      </c>
      <c r="U6" t="s">
        <v>42</v>
      </c>
      <c r="V6" t="s">
        <v>102</v>
      </c>
      <c r="W6" t="s">
        <v>14</v>
      </c>
      <c r="X6" t="s">
        <v>44</v>
      </c>
      <c r="Y6" s="6" t="str">
        <f t="shared" si="0"/>
        <v>Domestique</v>
      </c>
      <c r="Z6" s="5">
        <v>0.9</v>
      </c>
      <c r="AA6" s="5" t="s">
        <v>1268</v>
      </c>
      <c r="AB6" s="5" t="s">
        <v>1269</v>
      </c>
      <c r="AC6" s="5" t="s">
        <v>1270</v>
      </c>
      <c r="AD6">
        <f>COUNTIFS($AE$2:$AE$2421,AE6)</f>
        <v>96</v>
      </c>
      <c r="AE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7" spans="1:31" x14ac:dyDescent="0.35">
      <c r="A7" t="s">
        <v>38</v>
      </c>
      <c r="B7" t="s">
        <v>41</v>
      </c>
      <c r="C7" t="s">
        <v>16</v>
      </c>
      <c r="D7" t="s">
        <v>19</v>
      </c>
      <c r="E7" t="s">
        <v>17</v>
      </c>
      <c r="F7" t="s">
        <v>18</v>
      </c>
      <c r="G7" t="s">
        <v>11</v>
      </c>
      <c r="H7" s="4">
        <v>5912</v>
      </c>
      <c r="I7" t="s">
        <v>24</v>
      </c>
      <c r="J7" t="s">
        <v>45</v>
      </c>
      <c r="K7" t="s">
        <v>20</v>
      </c>
      <c r="L7" t="s">
        <v>22</v>
      </c>
      <c r="M7" t="s">
        <v>23</v>
      </c>
      <c r="N7" t="s">
        <v>11</v>
      </c>
      <c r="O7" t="s">
        <v>122</v>
      </c>
      <c r="P7">
        <v>479580</v>
      </c>
      <c r="Q7">
        <v>44936062700037</v>
      </c>
      <c r="R7" s="4">
        <v>47</v>
      </c>
      <c r="S7" s="1">
        <v>45735.604861111111</v>
      </c>
      <c r="T7" t="s">
        <v>123</v>
      </c>
      <c r="U7" t="s">
        <v>42</v>
      </c>
      <c r="V7" t="s">
        <v>124</v>
      </c>
      <c r="W7" t="s">
        <v>14</v>
      </c>
      <c r="X7" t="s">
        <v>44</v>
      </c>
      <c r="Y7" s="6" t="str">
        <f t="shared" si="0"/>
        <v>Domestique</v>
      </c>
      <c r="Z7" s="5">
        <v>0.9</v>
      </c>
      <c r="AA7" s="5" t="s">
        <v>1268</v>
      </c>
      <c r="AB7" s="5" t="s">
        <v>1269</v>
      </c>
      <c r="AC7" s="5" t="s">
        <v>1270</v>
      </c>
      <c r="AD7">
        <f>COUNTIFS($AE$2:$AE$2421,AE7)</f>
        <v>96</v>
      </c>
      <c r="AE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8" spans="1:31" x14ac:dyDescent="0.35">
      <c r="A8" t="s">
        <v>38</v>
      </c>
      <c r="B8" t="s">
        <v>41</v>
      </c>
      <c r="C8" t="s">
        <v>16</v>
      </c>
      <c r="D8" t="s">
        <v>19</v>
      </c>
      <c r="E8" t="s">
        <v>17</v>
      </c>
      <c r="F8" t="s">
        <v>18</v>
      </c>
      <c r="G8" t="s">
        <v>11</v>
      </c>
      <c r="H8" s="4">
        <v>5912</v>
      </c>
      <c r="I8" t="s">
        <v>24</v>
      </c>
      <c r="J8" t="s">
        <v>45</v>
      </c>
      <c r="K8" t="s">
        <v>20</v>
      </c>
      <c r="L8" t="s">
        <v>22</v>
      </c>
      <c r="M8" t="s">
        <v>23</v>
      </c>
      <c r="N8" t="s">
        <v>11</v>
      </c>
      <c r="O8" t="s">
        <v>125</v>
      </c>
      <c r="P8">
        <v>479114</v>
      </c>
      <c r="Q8">
        <v>94164153200010</v>
      </c>
      <c r="R8" s="4">
        <v>47</v>
      </c>
      <c r="S8" s="1">
        <v>45734.623611111114</v>
      </c>
      <c r="T8" t="s">
        <v>126</v>
      </c>
      <c r="U8" t="s">
        <v>42</v>
      </c>
      <c r="V8" t="s">
        <v>127</v>
      </c>
      <c r="W8" t="s">
        <v>14</v>
      </c>
      <c r="X8" t="s">
        <v>44</v>
      </c>
      <c r="Y8" s="6" t="str">
        <f t="shared" si="0"/>
        <v>Domestique</v>
      </c>
      <c r="Z8" s="5">
        <v>0.9</v>
      </c>
      <c r="AA8" s="5" t="s">
        <v>1268</v>
      </c>
      <c r="AB8" s="5" t="s">
        <v>1269</v>
      </c>
      <c r="AC8" s="5" t="s">
        <v>1270</v>
      </c>
      <c r="AD8">
        <f>COUNTIFS($AE$2:$AE$2421,AE8)</f>
        <v>96</v>
      </c>
      <c r="AE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9" spans="1:31" x14ac:dyDescent="0.35">
      <c r="A9" t="s">
        <v>38</v>
      </c>
      <c r="B9" t="s">
        <v>41</v>
      </c>
      <c r="C9" t="s">
        <v>16</v>
      </c>
      <c r="D9" t="s">
        <v>19</v>
      </c>
      <c r="E9" t="s">
        <v>17</v>
      </c>
      <c r="F9" t="s">
        <v>18</v>
      </c>
      <c r="G9" t="s">
        <v>11</v>
      </c>
      <c r="H9" s="4">
        <v>5912</v>
      </c>
      <c r="I9" t="s">
        <v>24</v>
      </c>
      <c r="J9" t="s">
        <v>45</v>
      </c>
      <c r="K9" t="s">
        <v>20</v>
      </c>
      <c r="L9" t="s">
        <v>22</v>
      </c>
      <c r="M9" t="s">
        <v>23</v>
      </c>
      <c r="N9" t="s">
        <v>11</v>
      </c>
      <c r="O9" t="s">
        <v>132</v>
      </c>
      <c r="P9">
        <v>477788</v>
      </c>
      <c r="Q9">
        <v>50238222900016</v>
      </c>
      <c r="R9" s="4">
        <v>47</v>
      </c>
      <c r="S9" s="1">
        <v>45729.636111111111</v>
      </c>
      <c r="T9" t="s">
        <v>133</v>
      </c>
      <c r="U9" t="s">
        <v>42</v>
      </c>
      <c r="V9" t="s">
        <v>134</v>
      </c>
      <c r="W9" t="s">
        <v>14</v>
      </c>
      <c r="X9" t="s">
        <v>44</v>
      </c>
      <c r="Y9" s="6" t="str">
        <f t="shared" si="0"/>
        <v>Domestique</v>
      </c>
      <c r="Z9" s="5">
        <v>0.9</v>
      </c>
      <c r="AA9" s="5" t="s">
        <v>1268</v>
      </c>
      <c r="AB9" s="5" t="s">
        <v>1269</v>
      </c>
      <c r="AC9" s="5" t="s">
        <v>1270</v>
      </c>
      <c r="AD9">
        <f>COUNTIFS($AE$2:$AE$2421,AE9)</f>
        <v>96</v>
      </c>
      <c r="AE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0" spans="1:31" x14ac:dyDescent="0.35">
      <c r="A10" t="s">
        <v>38</v>
      </c>
      <c r="B10" t="s">
        <v>41</v>
      </c>
      <c r="C10" t="s">
        <v>16</v>
      </c>
      <c r="D10" t="s">
        <v>19</v>
      </c>
      <c r="E10" t="s">
        <v>17</v>
      </c>
      <c r="F10" t="s">
        <v>18</v>
      </c>
      <c r="G10" t="s">
        <v>11</v>
      </c>
      <c r="H10" s="4">
        <v>5912</v>
      </c>
      <c r="I10" t="s">
        <v>24</v>
      </c>
      <c r="J10" t="s">
        <v>45</v>
      </c>
      <c r="K10" t="s">
        <v>20</v>
      </c>
      <c r="L10" t="s">
        <v>22</v>
      </c>
      <c r="M10" t="s">
        <v>23</v>
      </c>
      <c r="N10" t="s">
        <v>11</v>
      </c>
      <c r="O10" t="s">
        <v>135</v>
      </c>
      <c r="P10">
        <v>477786</v>
      </c>
      <c r="Q10">
        <v>75386337200011</v>
      </c>
      <c r="R10" s="4">
        <v>47</v>
      </c>
      <c r="S10" s="1">
        <v>45729.630555555559</v>
      </c>
      <c r="T10" t="s">
        <v>136</v>
      </c>
      <c r="U10" t="s">
        <v>42</v>
      </c>
      <c r="V10" t="s">
        <v>137</v>
      </c>
      <c r="W10" t="s">
        <v>14</v>
      </c>
      <c r="X10" t="s">
        <v>44</v>
      </c>
      <c r="Y10" s="6" t="str">
        <f t="shared" si="0"/>
        <v>Domestique</v>
      </c>
      <c r="Z10" s="5">
        <v>0.9</v>
      </c>
      <c r="AA10" s="5" t="s">
        <v>1268</v>
      </c>
      <c r="AB10" s="5" t="s">
        <v>1269</v>
      </c>
      <c r="AC10" s="5" t="s">
        <v>1270</v>
      </c>
      <c r="AD10">
        <f>COUNTIFS($AE$2:$AE$2421,AE10)</f>
        <v>96</v>
      </c>
      <c r="AE1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1" spans="1:31" x14ac:dyDescent="0.35">
      <c r="A11" t="s">
        <v>38</v>
      </c>
      <c r="B11" t="s">
        <v>41</v>
      </c>
      <c r="C11" t="s">
        <v>16</v>
      </c>
      <c r="D11" t="s">
        <v>19</v>
      </c>
      <c r="E11" t="s">
        <v>17</v>
      </c>
      <c r="F11" t="s">
        <v>18</v>
      </c>
      <c r="G11" t="s">
        <v>11</v>
      </c>
      <c r="H11" s="4">
        <v>5912</v>
      </c>
      <c r="I11" t="s">
        <v>24</v>
      </c>
      <c r="J11" t="s">
        <v>45</v>
      </c>
      <c r="K11" t="s">
        <v>20</v>
      </c>
      <c r="L11" t="s">
        <v>22</v>
      </c>
      <c r="M11" t="s">
        <v>23</v>
      </c>
      <c r="N11" t="s">
        <v>11</v>
      </c>
      <c r="O11" t="s">
        <v>138</v>
      </c>
      <c r="P11">
        <v>476408</v>
      </c>
      <c r="Q11">
        <v>81313234700010</v>
      </c>
      <c r="R11" s="4">
        <v>47</v>
      </c>
      <c r="S11" s="1">
        <v>45726.63958333333</v>
      </c>
      <c r="T11" t="s">
        <v>139</v>
      </c>
      <c r="U11" t="s">
        <v>42</v>
      </c>
      <c r="V11" t="s">
        <v>140</v>
      </c>
      <c r="W11" t="s">
        <v>14</v>
      </c>
      <c r="X11" t="s">
        <v>44</v>
      </c>
      <c r="Y11" s="6" t="str">
        <f t="shared" si="0"/>
        <v>Domestique</v>
      </c>
      <c r="Z11" s="5">
        <v>0.9</v>
      </c>
      <c r="AA11" s="5" t="s">
        <v>1268</v>
      </c>
      <c r="AB11" s="5" t="s">
        <v>1269</v>
      </c>
      <c r="AC11" s="5" t="s">
        <v>1270</v>
      </c>
      <c r="AD11">
        <f>COUNTIFS($AE$2:$AE$2421,AE11)</f>
        <v>96</v>
      </c>
      <c r="AE1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2" spans="1:31" x14ac:dyDescent="0.35">
      <c r="A12" t="s">
        <v>38</v>
      </c>
      <c r="B12" t="s">
        <v>41</v>
      </c>
      <c r="C12" t="s">
        <v>16</v>
      </c>
      <c r="D12" t="s">
        <v>19</v>
      </c>
      <c r="E12" t="s">
        <v>17</v>
      </c>
      <c r="F12" t="s">
        <v>18</v>
      </c>
      <c r="G12" t="s">
        <v>11</v>
      </c>
      <c r="H12" s="4">
        <v>5912</v>
      </c>
      <c r="I12" t="s">
        <v>24</v>
      </c>
      <c r="J12" t="s">
        <v>45</v>
      </c>
      <c r="K12" t="s">
        <v>20</v>
      </c>
      <c r="L12" t="s">
        <v>22</v>
      </c>
      <c r="M12" t="s">
        <v>23</v>
      </c>
      <c r="N12" t="s">
        <v>11</v>
      </c>
      <c r="O12" t="s">
        <v>141</v>
      </c>
      <c r="P12">
        <v>475922</v>
      </c>
      <c r="Q12">
        <v>93914862300019</v>
      </c>
      <c r="R12" s="4">
        <v>47</v>
      </c>
      <c r="S12" s="1">
        <v>45723.585416666669</v>
      </c>
      <c r="T12" t="s">
        <v>142</v>
      </c>
      <c r="U12" t="s">
        <v>42</v>
      </c>
      <c r="V12" t="s">
        <v>143</v>
      </c>
      <c r="W12" t="s">
        <v>14</v>
      </c>
      <c r="X12" t="s">
        <v>44</v>
      </c>
      <c r="Y12" s="6" t="str">
        <f t="shared" si="0"/>
        <v>Domestique</v>
      </c>
      <c r="Z12" s="5">
        <v>0.9</v>
      </c>
      <c r="AA12" s="5" t="s">
        <v>1268</v>
      </c>
      <c r="AB12" s="5" t="s">
        <v>1269</v>
      </c>
      <c r="AC12" s="5" t="s">
        <v>1270</v>
      </c>
      <c r="AD12">
        <f>COUNTIFS($AE$2:$AE$2421,AE12)</f>
        <v>96</v>
      </c>
      <c r="AE1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3" spans="1:31" x14ac:dyDescent="0.35">
      <c r="A13" t="s">
        <v>38</v>
      </c>
      <c r="B13" t="s">
        <v>41</v>
      </c>
      <c r="C13" t="s">
        <v>16</v>
      </c>
      <c r="D13" t="s">
        <v>19</v>
      </c>
      <c r="E13" t="s">
        <v>17</v>
      </c>
      <c r="F13" t="s">
        <v>18</v>
      </c>
      <c r="G13" t="s">
        <v>11</v>
      </c>
      <c r="H13" s="4">
        <v>5912</v>
      </c>
      <c r="I13" t="s">
        <v>24</v>
      </c>
      <c r="J13" t="s">
        <v>45</v>
      </c>
      <c r="K13" t="s">
        <v>20</v>
      </c>
      <c r="L13" t="s">
        <v>22</v>
      </c>
      <c r="M13" t="s">
        <v>23</v>
      </c>
      <c r="N13" t="s">
        <v>11</v>
      </c>
      <c r="O13" t="s">
        <v>150</v>
      </c>
      <c r="P13">
        <v>472550</v>
      </c>
      <c r="Q13">
        <v>82311543100012</v>
      </c>
      <c r="R13" s="4">
        <v>47</v>
      </c>
      <c r="S13" s="1">
        <v>45713.767361111109</v>
      </c>
      <c r="T13" t="s">
        <v>151</v>
      </c>
      <c r="U13" t="s">
        <v>42</v>
      </c>
      <c r="V13" t="s">
        <v>152</v>
      </c>
      <c r="W13" t="s">
        <v>14</v>
      </c>
      <c r="X13" t="s">
        <v>44</v>
      </c>
      <c r="Y13" s="6" t="str">
        <f t="shared" si="0"/>
        <v>Domestique</v>
      </c>
      <c r="Z13" s="5">
        <v>0.9</v>
      </c>
      <c r="AA13" s="5" t="s">
        <v>1268</v>
      </c>
      <c r="AB13" s="5" t="s">
        <v>1269</v>
      </c>
      <c r="AC13" s="5" t="s">
        <v>1270</v>
      </c>
      <c r="AD13">
        <f>COUNTIFS($AE$2:$AE$2421,AE13)</f>
        <v>96</v>
      </c>
      <c r="AE1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4" spans="1:31" x14ac:dyDescent="0.35">
      <c r="A14" t="s">
        <v>38</v>
      </c>
      <c r="B14" t="s">
        <v>41</v>
      </c>
      <c r="C14" t="s">
        <v>16</v>
      </c>
      <c r="D14" t="s">
        <v>19</v>
      </c>
      <c r="E14" t="s">
        <v>17</v>
      </c>
      <c r="F14" t="s">
        <v>18</v>
      </c>
      <c r="G14" t="s">
        <v>11</v>
      </c>
      <c r="H14" s="4">
        <v>5912</v>
      </c>
      <c r="I14" t="s">
        <v>24</v>
      </c>
      <c r="J14" t="s">
        <v>45</v>
      </c>
      <c r="K14" t="s">
        <v>20</v>
      </c>
      <c r="L14" t="s">
        <v>22</v>
      </c>
      <c r="M14" t="s">
        <v>23</v>
      </c>
      <c r="N14" t="s">
        <v>11</v>
      </c>
      <c r="O14" t="s">
        <v>163</v>
      </c>
      <c r="P14">
        <v>471226</v>
      </c>
      <c r="Q14">
        <v>85271475700014</v>
      </c>
      <c r="R14" s="4">
        <v>47</v>
      </c>
      <c r="S14" s="1">
        <v>45708.703472222223</v>
      </c>
      <c r="T14" t="s">
        <v>164</v>
      </c>
      <c r="U14" t="s">
        <v>42</v>
      </c>
      <c r="V14" t="s">
        <v>165</v>
      </c>
      <c r="W14" t="s">
        <v>14</v>
      </c>
      <c r="X14" t="s">
        <v>44</v>
      </c>
      <c r="Y14" s="6" t="str">
        <f t="shared" si="0"/>
        <v>Domestique</v>
      </c>
      <c r="Z14" s="5">
        <v>0.9</v>
      </c>
      <c r="AA14" s="5" t="s">
        <v>1268</v>
      </c>
      <c r="AB14" s="5" t="s">
        <v>1269</v>
      </c>
      <c r="AC14" s="5" t="s">
        <v>1270</v>
      </c>
      <c r="AD14">
        <f>COUNTIFS($AE$2:$AE$2421,AE14)</f>
        <v>96</v>
      </c>
      <c r="AE1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5" spans="1:31" x14ac:dyDescent="0.35">
      <c r="A15" t="s">
        <v>38</v>
      </c>
      <c r="B15" t="s">
        <v>41</v>
      </c>
      <c r="C15" t="s">
        <v>16</v>
      </c>
      <c r="D15" t="s">
        <v>19</v>
      </c>
      <c r="E15" t="s">
        <v>17</v>
      </c>
      <c r="F15" t="s">
        <v>18</v>
      </c>
      <c r="G15" t="s">
        <v>11</v>
      </c>
      <c r="H15" s="4">
        <v>5912</v>
      </c>
      <c r="I15" t="s">
        <v>24</v>
      </c>
      <c r="J15" t="s">
        <v>45</v>
      </c>
      <c r="K15" t="s">
        <v>20</v>
      </c>
      <c r="L15" t="s">
        <v>22</v>
      </c>
      <c r="M15" t="s">
        <v>23</v>
      </c>
      <c r="N15" t="s">
        <v>11</v>
      </c>
      <c r="O15" t="s">
        <v>170</v>
      </c>
      <c r="P15">
        <v>467688</v>
      </c>
      <c r="Q15">
        <v>81418124400017</v>
      </c>
      <c r="R15" s="4">
        <v>47</v>
      </c>
      <c r="S15" s="1">
        <v>45698.42083333333</v>
      </c>
      <c r="T15" t="s">
        <v>171</v>
      </c>
      <c r="U15" t="s">
        <v>42</v>
      </c>
      <c r="V15" t="s">
        <v>172</v>
      </c>
      <c r="W15" t="s">
        <v>14</v>
      </c>
      <c r="X15" t="s">
        <v>44</v>
      </c>
      <c r="Y15" s="6" t="str">
        <f t="shared" si="0"/>
        <v>Domestique</v>
      </c>
      <c r="Z15" s="5">
        <v>0.9</v>
      </c>
      <c r="AA15" s="5" t="s">
        <v>1268</v>
      </c>
      <c r="AB15" s="5" t="s">
        <v>1269</v>
      </c>
      <c r="AC15" s="5" t="s">
        <v>1270</v>
      </c>
      <c r="AD15">
        <f>COUNTIFS($AE$2:$AE$2421,AE15)</f>
        <v>96</v>
      </c>
      <c r="AE1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6" spans="1:31" x14ac:dyDescent="0.35">
      <c r="A16" t="s">
        <v>38</v>
      </c>
      <c r="B16" t="s">
        <v>41</v>
      </c>
      <c r="C16" t="s">
        <v>16</v>
      </c>
      <c r="D16" t="s">
        <v>19</v>
      </c>
      <c r="E16" t="s">
        <v>17</v>
      </c>
      <c r="F16" t="s">
        <v>18</v>
      </c>
      <c r="G16" t="s">
        <v>11</v>
      </c>
      <c r="H16" s="4">
        <v>5912</v>
      </c>
      <c r="I16" t="s">
        <v>24</v>
      </c>
      <c r="J16" t="s">
        <v>45</v>
      </c>
      <c r="K16" t="s">
        <v>20</v>
      </c>
      <c r="L16" t="s">
        <v>22</v>
      </c>
      <c r="M16" t="s">
        <v>23</v>
      </c>
      <c r="N16" t="s">
        <v>11</v>
      </c>
      <c r="O16" t="s">
        <v>173</v>
      </c>
      <c r="P16">
        <v>465788</v>
      </c>
      <c r="Q16">
        <v>37883767800028</v>
      </c>
      <c r="R16" s="4">
        <v>47</v>
      </c>
      <c r="S16" s="1">
        <v>45692.580555555556</v>
      </c>
      <c r="T16" t="s">
        <v>174</v>
      </c>
      <c r="U16" t="s">
        <v>42</v>
      </c>
      <c r="V16" t="s">
        <v>175</v>
      </c>
      <c r="W16" t="s">
        <v>14</v>
      </c>
      <c r="X16" t="s">
        <v>44</v>
      </c>
      <c r="Y16" s="6" t="str">
        <f t="shared" si="0"/>
        <v>Domestique</v>
      </c>
      <c r="Z16" s="5">
        <v>0.9</v>
      </c>
      <c r="AA16" s="5" t="s">
        <v>1268</v>
      </c>
      <c r="AB16" s="5" t="s">
        <v>1269</v>
      </c>
      <c r="AC16" s="5" t="s">
        <v>1270</v>
      </c>
      <c r="AD16">
        <f>COUNTIFS($AE$2:$AE$2421,AE16)</f>
        <v>96</v>
      </c>
      <c r="AE1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7" spans="1:31" x14ac:dyDescent="0.35">
      <c r="A17" t="s">
        <v>38</v>
      </c>
      <c r="B17" t="s">
        <v>41</v>
      </c>
      <c r="C17" t="s">
        <v>16</v>
      </c>
      <c r="D17" t="s">
        <v>19</v>
      </c>
      <c r="E17" t="s">
        <v>17</v>
      </c>
      <c r="F17" t="s">
        <v>18</v>
      </c>
      <c r="G17" t="s">
        <v>11</v>
      </c>
      <c r="H17" s="4">
        <v>5912</v>
      </c>
      <c r="I17" t="s">
        <v>24</v>
      </c>
      <c r="J17" t="s">
        <v>45</v>
      </c>
      <c r="K17" t="s">
        <v>20</v>
      </c>
      <c r="L17" t="s">
        <v>22</v>
      </c>
      <c r="M17" t="s">
        <v>23</v>
      </c>
      <c r="N17" t="s">
        <v>11</v>
      </c>
      <c r="O17" t="s">
        <v>176</v>
      </c>
      <c r="P17">
        <v>464424</v>
      </c>
      <c r="Q17">
        <v>80353369400011</v>
      </c>
      <c r="R17" s="4">
        <v>47</v>
      </c>
      <c r="S17" s="1">
        <v>45687.537499999999</v>
      </c>
      <c r="T17" t="s">
        <v>177</v>
      </c>
      <c r="U17" t="s">
        <v>42</v>
      </c>
      <c r="V17" t="s">
        <v>178</v>
      </c>
      <c r="W17" t="s">
        <v>14</v>
      </c>
      <c r="X17" t="s">
        <v>44</v>
      </c>
      <c r="Y17" s="6" t="str">
        <f t="shared" si="0"/>
        <v>Domestique</v>
      </c>
      <c r="Z17" s="5">
        <v>0.9</v>
      </c>
      <c r="AA17" s="5" t="s">
        <v>1268</v>
      </c>
      <c r="AB17" s="5" t="s">
        <v>1269</v>
      </c>
      <c r="AC17" s="5" t="s">
        <v>1270</v>
      </c>
      <c r="AD17">
        <f>COUNTIFS($AE$2:$AE$2421,AE17)</f>
        <v>96</v>
      </c>
      <c r="AE1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8" spans="1:31" x14ac:dyDescent="0.35">
      <c r="A18" t="s">
        <v>38</v>
      </c>
      <c r="B18" t="s">
        <v>41</v>
      </c>
      <c r="C18" t="s">
        <v>16</v>
      </c>
      <c r="D18" t="s">
        <v>19</v>
      </c>
      <c r="E18" t="s">
        <v>17</v>
      </c>
      <c r="F18" t="s">
        <v>18</v>
      </c>
      <c r="G18" t="s">
        <v>11</v>
      </c>
      <c r="H18" s="4">
        <v>5912</v>
      </c>
      <c r="I18" t="s">
        <v>24</v>
      </c>
      <c r="J18" t="s">
        <v>45</v>
      </c>
      <c r="K18" t="s">
        <v>20</v>
      </c>
      <c r="L18" t="s">
        <v>22</v>
      </c>
      <c r="M18" t="s">
        <v>23</v>
      </c>
      <c r="N18" t="s">
        <v>11</v>
      </c>
      <c r="O18" t="s">
        <v>179</v>
      </c>
      <c r="P18">
        <v>464011</v>
      </c>
      <c r="Q18">
        <v>41337454700029</v>
      </c>
      <c r="R18" s="4">
        <v>47</v>
      </c>
      <c r="S18" s="1">
        <v>45686.762499999997</v>
      </c>
      <c r="T18" t="s">
        <v>180</v>
      </c>
      <c r="U18" t="s">
        <v>42</v>
      </c>
      <c r="V18" t="s">
        <v>181</v>
      </c>
      <c r="W18" t="s">
        <v>14</v>
      </c>
      <c r="X18" t="s">
        <v>44</v>
      </c>
      <c r="Y18" s="6" t="str">
        <f t="shared" si="0"/>
        <v>Domestique</v>
      </c>
      <c r="Z18" s="5">
        <v>0.9</v>
      </c>
      <c r="AA18" s="5" t="s">
        <v>1268</v>
      </c>
      <c r="AB18" s="5" t="s">
        <v>1269</v>
      </c>
      <c r="AC18" s="5" t="s">
        <v>1270</v>
      </c>
      <c r="AD18">
        <f>COUNTIFS($AE$2:$AE$2421,AE18)</f>
        <v>96</v>
      </c>
      <c r="AE1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19" spans="1:31" x14ac:dyDescent="0.35">
      <c r="A19" t="s">
        <v>38</v>
      </c>
      <c r="B19" t="s">
        <v>41</v>
      </c>
      <c r="C19" t="s">
        <v>16</v>
      </c>
      <c r="D19" t="s">
        <v>19</v>
      </c>
      <c r="E19" t="s">
        <v>17</v>
      </c>
      <c r="F19" t="s">
        <v>18</v>
      </c>
      <c r="G19" t="s">
        <v>11</v>
      </c>
      <c r="H19" s="4">
        <v>5912</v>
      </c>
      <c r="I19" t="s">
        <v>24</v>
      </c>
      <c r="J19" t="s">
        <v>45</v>
      </c>
      <c r="K19" t="s">
        <v>20</v>
      </c>
      <c r="L19" t="s">
        <v>22</v>
      </c>
      <c r="M19" t="s">
        <v>23</v>
      </c>
      <c r="N19" t="s">
        <v>11</v>
      </c>
      <c r="O19" t="s">
        <v>182</v>
      </c>
      <c r="P19">
        <v>464064</v>
      </c>
      <c r="Q19">
        <v>48406944800013</v>
      </c>
      <c r="R19" s="4">
        <v>47</v>
      </c>
      <c r="S19" s="1">
        <v>45686.618055555555</v>
      </c>
      <c r="T19" t="s">
        <v>183</v>
      </c>
      <c r="U19" t="s">
        <v>42</v>
      </c>
      <c r="V19" t="s">
        <v>184</v>
      </c>
      <c r="W19" t="s">
        <v>14</v>
      </c>
      <c r="X19" t="s">
        <v>44</v>
      </c>
      <c r="Y19" s="6" t="str">
        <f t="shared" si="0"/>
        <v>Domestique</v>
      </c>
      <c r="Z19" s="5">
        <v>0.9</v>
      </c>
      <c r="AA19" s="5" t="s">
        <v>1268</v>
      </c>
      <c r="AB19" s="5" t="s">
        <v>1269</v>
      </c>
      <c r="AC19" s="5" t="s">
        <v>1270</v>
      </c>
      <c r="AD19">
        <f>COUNTIFS($AE$2:$AE$2421,AE19)</f>
        <v>96</v>
      </c>
      <c r="AE1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0" spans="1:31" x14ac:dyDescent="0.35">
      <c r="A20" t="s">
        <v>38</v>
      </c>
      <c r="B20" t="s">
        <v>41</v>
      </c>
      <c r="C20" t="s">
        <v>16</v>
      </c>
      <c r="D20" t="s">
        <v>19</v>
      </c>
      <c r="E20" t="s">
        <v>17</v>
      </c>
      <c r="F20" t="s">
        <v>18</v>
      </c>
      <c r="G20" t="s">
        <v>11</v>
      </c>
      <c r="H20" s="4">
        <v>5912</v>
      </c>
      <c r="I20" t="s">
        <v>24</v>
      </c>
      <c r="J20" t="s">
        <v>45</v>
      </c>
      <c r="K20" t="s">
        <v>20</v>
      </c>
      <c r="L20" t="s">
        <v>22</v>
      </c>
      <c r="M20" t="s">
        <v>23</v>
      </c>
      <c r="N20" t="s">
        <v>11</v>
      </c>
      <c r="O20" t="s">
        <v>185</v>
      </c>
      <c r="P20">
        <v>463321</v>
      </c>
      <c r="Q20">
        <v>92485946500024</v>
      </c>
      <c r="R20" s="4">
        <v>66</v>
      </c>
      <c r="S20" s="1">
        <v>45685.400694444441</v>
      </c>
      <c r="T20" t="s">
        <v>186</v>
      </c>
      <c r="U20" t="s">
        <v>42</v>
      </c>
      <c r="V20" t="s">
        <v>187</v>
      </c>
      <c r="W20" t="s">
        <v>14</v>
      </c>
      <c r="X20" t="s">
        <v>44</v>
      </c>
      <c r="Y20" s="6" t="str">
        <f t="shared" si="0"/>
        <v>Domestique</v>
      </c>
      <c r="Z20" s="5">
        <v>0.9</v>
      </c>
      <c r="AA20" s="5" t="s">
        <v>1268</v>
      </c>
      <c r="AB20" s="5" t="s">
        <v>1269</v>
      </c>
      <c r="AC20" s="5" t="s">
        <v>1270</v>
      </c>
      <c r="AD20">
        <f>COUNTIFS($AE$2:$AE$2421,AE20)</f>
        <v>96</v>
      </c>
      <c r="AE2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1" spans="1:31" x14ac:dyDescent="0.35">
      <c r="A21" t="s">
        <v>38</v>
      </c>
      <c r="B21" t="s">
        <v>41</v>
      </c>
      <c r="C21" t="s">
        <v>16</v>
      </c>
      <c r="D21" t="s">
        <v>19</v>
      </c>
      <c r="E21" t="s">
        <v>17</v>
      </c>
      <c r="F21" t="s">
        <v>18</v>
      </c>
      <c r="G21" t="s">
        <v>11</v>
      </c>
      <c r="H21" s="4">
        <v>5912</v>
      </c>
      <c r="I21" t="s">
        <v>24</v>
      </c>
      <c r="J21" t="s">
        <v>45</v>
      </c>
      <c r="K21" t="s">
        <v>20</v>
      </c>
      <c r="L21" t="s">
        <v>22</v>
      </c>
      <c r="M21" t="s">
        <v>23</v>
      </c>
      <c r="N21" t="s">
        <v>11</v>
      </c>
      <c r="O21" t="s">
        <v>188</v>
      </c>
      <c r="P21">
        <v>461016</v>
      </c>
      <c r="Q21">
        <v>49988115900028</v>
      </c>
      <c r="R21" s="4">
        <v>47</v>
      </c>
      <c r="S21" s="1">
        <v>45679.470833333333</v>
      </c>
      <c r="T21" t="s">
        <v>189</v>
      </c>
      <c r="U21" t="s">
        <v>42</v>
      </c>
      <c r="V21" t="s">
        <v>190</v>
      </c>
      <c r="W21" t="s">
        <v>14</v>
      </c>
      <c r="X21" t="s">
        <v>44</v>
      </c>
      <c r="Y21" s="6" t="str">
        <f t="shared" si="0"/>
        <v>Domestique</v>
      </c>
      <c r="Z21" s="5">
        <v>0.9</v>
      </c>
      <c r="AA21" s="5" t="s">
        <v>1268</v>
      </c>
      <c r="AB21" s="5" t="s">
        <v>1269</v>
      </c>
      <c r="AC21" s="5" t="s">
        <v>1270</v>
      </c>
      <c r="AD21">
        <f>COUNTIFS($AE$2:$AE$2421,AE21)</f>
        <v>96</v>
      </c>
      <c r="AE2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2" spans="1:31" x14ac:dyDescent="0.35">
      <c r="A22" t="s">
        <v>38</v>
      </c>
      <c r="B22" t="s">
        <v>41</v>
      </c>
      <c r="C22" t="s">
        <v>16</v>
      </c>
      <c r="D22" t="s">
        <v>19</v>
      </c>
      <c r="E22" t="s">
        <v>17</v>
      </c>
      <c r="F22" t="s">
        <v>18</v>
      </c>
      <c r="G22" t="s">
        <v>11</v>
      </c>
      <c r="H22" s="4">
        <v>5912</v>
      </c>
      <c r="I22" t="s">
        <v>24</v>
      </c>
      <c r="J22" t="s">
        <v>45</v>
      </c>
      <c r="K22" t="s">
        <v>20</v>
      </c>
      <c r="L22" t="s">
        <v>22</v>
      </c>
      <c r="M22" t="s">
        <v>23</v>
      </c>
      <c r="N22" t="s">
        <v>11</v>
      </c>
      <c r="O22" t="s">
        <v>191</v>
      </c>
      <c r="P22">
        <v>460647</v>
      </c>
      <c r="Q22">
        <v>52011323400022</v>
      </c>
      <c r="R22" s="4">
        <v>47</v>
      </c>
      <c r="S22" s="1">
        <v>45678.736111111109</v>
      </c>
      <c r="T22" t="s">
        <v>192</v>
      </c>
      <c r="U22" t="s">
        <v>42</v>
      </c>
      <c r="V22" t="s">
        <v>193</v>
      </c>
      <c r="W22" t="s">
        <v>14</v>
      </c>
      <c r="X22" t="s">
        <v>44</v>
      </c>
      <c r="Y22" s="6" t="str">
        <f t="shared" si="0"/>
        <v>Domestique</v>
      </c>
      <c r="Z22" s="5">
        <v>0.9</v>
      </c>
      <c r="AA22" s="5" t="s">
        <v>1268</v>
      </c>
      <c r="AB22" s="5" t="s">
        <v>1269</v>
      </c>
      <c r="AC22" s="5" t="s">
        <v>1270</v>
      </c>
      <c r="AD22">
        <f>COUNTIFS($AE$2:$AE$2421,AE22)</f>
        <v>96</v>
      </c>
      <c r="AE2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3" spans="1:31" x14ac:dyDescent="0.35">
      <c r="A23" t="s">
        <v>38</v>
      </c>
      <c r="B23" t="s">
        <v>41</v>
      </c>
      <c r="C23" t="s">
        <v>16</v>
      </c>
      <c r="D23" t="s">
        <v>19</v>
      </c>
      <c r="E23" t="s">
        <v>17</v>
      </c>
      <c r="F23" t="s">
        <v>18</v>
      </c>
      <c r="G23" t="s">
        <v>11</v>
      </c>
      <c r="H23" s="4">
        <v>5912</v>
      </c>
      <c r="I23" t="s">
        <v>24</v>
      </c>
      <c r="J23" t="s">
        <v>45</v>
      </c>
      <c r="K23" t="s">
        <v>20</v>
      </c>
      <c r="L23" t="s">
        <v>22</v>
      </c>
      <c r="M23" t="s">
        <v>23</v>
      </c>
      <c r="N23" t="s">
        <v>11</v>
      </c>
      <c r="O23" t="s">
        <v>194</v>
      </c>
      <c r="P23">
        <v>460346</v>
      </c>
      <c r="Q23">
        <v>89414949100017</v>
      </c>
      <c r="R23" s="4">
        <v>47</v>
      </c>
      <c r="S23" s="1">
        <v>45678.398611111108</v>
      </c>
      <c r="T23" t="s">
        <v>195</v>
      </c>
      <c r="U23" t="s">
        <v>42</v>
      </c>
      <c r="V23" t="s">
        <v>196</v>
      </c>
      <c r="W23" t="s">
        <v>14</v>
      </c>
      <c r="X23" t="s">
        <v>44</v>
      </c>
      <c r="Y23" s="6" t="str">
        <f t="shared" si="0"/>
        <v>Domestique</v>
      </c>
      <c r="Z23" s="5">
        <v>0.9</v>
      </c>
      <c r="AA23" s="5" t="s">
        <v>1268</v>
      </c>
      <c r="AB23" s="5" t="s">
        <v>1269</v>
      </c>
      <c r="AC23" s="5" t="s">
        <v>1270</v>
      </c>
      <c r="AD23">
        <f>COUNTIFS($AE$2:$AE$2421,AE23)</f>
        <v>96</v>
      </c>
      <c r="AE2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4" spans="1:31" x14ac:dyDescent="0.35">
      <c r="A24" t="s">
        <v>38</v>
      </c>
      <c r="B24" t="s">
        <v>41</v>
      </c>
      <c r="C24" t="s">
        <v>16</v>
      </c>
      <c r="D24" t="s">
        <v>19</v>
      </c>
      <c r="E24" t="s">
        <v>17</v>
      </c>
      <c r="F24" t="s">
        <v>18</v>
      </c>
      <c r="G24" t="s">
        <v>11</v>
      </c>
      <c r="H24" s="4">
        <v>5912</v>
      </c>
      <c r="I24" t="s">
        <v>24</v>
      </c>
      <c r="J24" t="s">
        <v>45</v>
      </c>
      <c r="K24" t="s">
        <v>20</v>
      </c>
      <c r="L24" t="s">
        <v>22</v>
      </c>
      <c r="M24" t="s">
        <v>23</v>
      </c>
      <c r="N24" t="s">
        <v>11</v>
      </c>
      <c r="O24" t="s">
        <v>197</v>
      </c>
      <c r="P24">
        <v>458879</v>
      </c>
      <c r="Q24">
        <v>52299202300013</v>
      </c>
      <c r="R24" s="4">
        <v>47</v>
      </c>
      <c r="S24" s="1">
        <v>45674.416666666664</v>
      </c>
      <c r="T24" t="s">
        <v>198</v>
      </c>
      <c r="U24" t="s">
        <v>42</v>
      </c>
      <c r="V24" t="s">
        <v>199</v>
      </c>
      <c r="W24" t="s">
        <v>14</v>
      </c>
      <c r="X24" t="s">
        <v>44</v>
      </c>
      <c r="Y24" s="6" t="str">
        <f t="shared" si="0"/>
        <v>Domestique</v>
      </c>
      <c r="Z24" s="5">
        <v>0.9</v>
      </c>
      <c r="AA24" s="5" t="s">
        <v>1268</v>
      </c>
      <c r="AB24" s="5" t="s">
        <v>1269</v>
      </c>
      <c r="AC24" s="5" t="s">
        <v>1270</v>
      </c>
      <c r="AD24">
        <f>COUNTIFS($AE$2:$AE$2421,AE24)</f>
        <v>96</v>
      </c>
      <c r="AE2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5" spans="1:31" x14ac:dyDescent="0.35">
      <c r="A25" t="s">
        <v>38</v>
      </c>
      <c r="B25" t="s">
        <v>41</v>
      </c>
      <c r="C25" t="s">
        <v>16</v>
      </c>
      <c r="D25" t="s">
        <v>19</v>
      </c>
      <c r="E25" t="s">
        <v>17</v>
      </c>
      <c r="F25" t="s">
        <v>18</v>
      </c>
      <c r="G25" t="s">
        <v>11</v>
      </c>
      <c r="H25" s="4">
        <v>5912</v>
      </c>
      <c r="I25" t="s">
        <v>24</v>
      </c>
      <c r="J25" t="s">
        <v>45</v>
      </c>
      <c r="K25" t="s">
        <v>20</v>
      </c>
      <c r="L25" t="s">
        <v>22</v>
      </c>
      <c r="M25" t="s">
        <v>23</v>
      </c>
      <c r="N25" t="s">
        <v>11</v>
      </c>
      <c r="O25" t="s">
        <v>200</v>
      </c>
      <c r="P25">
        <v>457434</v>
      </c>
      <c r="Q25">
        <v>93946307100018</v>
      </c>
      <c r="R25" s="4">
        <v>86</v>
      </c>
      <c r="S25" s="1">
        <v>45671.670138888891</v>
      </c>
      <c r="T25" t="s">
        <v>201</v>
      </c>
      <c r="U25" t="s">
        <v>42</v>
      </c>
      <c r="V25" t="s">
        <v>202</v>
      </c>
      <c r="W25" t="s">
        <v>14</v>
      </c>
      <c r="X25" t="s">
        <v>44</v>
      </c>
      <c r="Y25" s="6" t="str">
        <f t="shared" si="0"/>
        <v>Domestique</v>
      </c>
      <c r="Z25" s="5">
        <v>0.9</v>
      </c>
      <c r="AA25" s="5" t="s">
        <v>1268</v>
      </c>
      <c r="AB25" s="5" t="s">
        <v>1269</v>
      </c>
      <c r="AC25" s="5" t="s">
        <v>1270</v>
      </c>
      <c r="AD25">
        <f>COUNTIFS($AE$2:$AE$2421,AE25)</f>
        <v>96</v>
      </c>
      <c r="AE2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6" spans="1:31" x14ac:dyDescent="0.35">
      <c r="A26" t="s">
        <v>38</v>
      </c>
      <c r="B26" t="s">
        <v>41</v>
      </c>
      <c r="C26" t="s">
        <v>16</v>
      </c>
      <c r="D26" t="s">
        <v>19</v>
      </c>
      <c r="E26" t="s">
        <v>17</v>
      </c>
      <c r="F26" t="s">
        <v>18</v>
      </c>
      <c r="G26" t="s">
        <v>11</v>
      </c>
      <c r="H26" s="4">
        <v>5912</v>
      </c>
      <c r="I26" t="s">
        <v>24</v>
      </c>
      <c r="J26" t="s">
        <v>45</v>
      </c>
      <c r="K26" t="s">
        <v>20</v>
      </c>
      <c r="L26" t="s">
        <v>22</v>
      </c>
      <c r="M26" t="s">
        <v>23</v>
      </c>
      <c r="N26" t="s">
        <v>11</v>
      </c>
      <c r="O26" t="s">
        <v>203</v>
      </c>
      <c r="P26">
        <v>457316</v>
      </c>
      <c r="Q26">
        <v>93935913900010</v>
      </c>
      <c r="R26" s="4">
        <v>47</v>
      </c>
      <c r="S26" s="1">
        <v>45671.620138888888</v>
      </c>
      <c r="T26" t="s">
        <v>204</v>
      </c>
      <c r="U26" t="s">
        <v>42</v>
      </c>
      <c r="V26" t="s">
        <v>205</v>
      </c>
      <c r="W26" t="s">
        <v>14</v>
      </c>
      <c r="X26" t="s">
        <v>44</v>
      </c>
      <c r="Y26" s="6" t="str">
        <f t="shared" si="0"/>
        <v>Domestique</v>
      </c>
      <c r="Z26" s="5">
        <v>0.9</v>
      </c>
      <c r="AA26" s="5" t="s">
        <v>1268</v>
      </c>
      <c r="AB26" s="5" t="s">
        <v>1269</v>
      </c>
      <c r="AC26" s="5" t="s">
        <v>1270</v>
      </c>
      <c r="AD26">
        <f>COUNTIFS($AE$2:$AE$2421,AE26)</f>
        <v>96</v>
      </c>
      <c r="AE2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7" spans="1:31" x14ac:dyDescent="0.35">
      <c r="A27" t="s">
        <v>38</v>
      </c>
      <c r="B27" t="s">
        <v>41</v>
      </c>
      <c r="C27" t="s">
        <v>16</v>
      </c>
      <c r="D27" t="s">
        <v>19</v>
      </c>
      <c r="E27" t="s">
        <v>17</v>
      </c>
      <c r="F27" t="s">
        <v>18</v>
      </c>
      <c r="G27" t="s">
        <v>11</v>
      </c>
      <c r="H27" s="4">
        <v>5912</v>
      </c>
      <c r="I27" t="s">
        <v>24</v>
      </c>
      <c r="J27" t="s">
        <v>45</v>
      </c>
      <c r="K27" t="s">
        <v>20</v>
      </c>
      <c r="L27" t="s">
        <v>22</v>
      </c>
      <c r="M27" t="s">
        <v>23</v>
      </c>
      <c r="N27" t="s">
        <v>11</v>
      </c>
      <c r="O27" t="s">
        <v>206</v>
      </c>
      <c r="P27">
        <v>457288</v>
      </c>
      <c r="Q27">
        <v>82062919400011</v>
      </c>
      <c r="R27" s="4">
        <v>47</v>
      </c>
      <c r="S27" s="1">
        <v>45671.521527777775</v>
      </c>
      <c r="T27" t="s">
        <v>207</v>
      </c>
      <c r="U27" t="s">
        <v>42</v>
      </c>
      <c r="V27" t="s">
        <v>208</v>
      </c>
      <c r="W27" t="s">
        <v>14</v>
      </c>
      <c r="X27" t="s">
        <v>44</v>
      </c>
      <c r="Y27" s="6" t="str">
        <f t="shared" si="0"/>
        <v>Domestique</v>
      </c>
      <c r="Z27" s="5">
        <v>0.9</v>
      </c>
      <c r="AA27" s="5" t="s">
        <v>1268</v>
      </c>
      <c r="AB27" s="5" t="s">
        <v>1269</v>
      </c>
      <c r="AC27" s="5" t="s">
        <v>1270</v>
      </c>
      <c r="AD27">
        <f>COUNTIFS($AE$2:$AE$2421,AE27)</f>
        <v>96</v>
      </c>
      <c r="AE2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8" spans="1:31" x14ac:dyDescent="0.35">
      <c r="A28" t="s">
        <v>38</v>
      </c>
      <c r="B28" t="s">
        <v>41</v>
      </c>
      <c r="C28" t="s">
        <v>16</v>
      </c>
      <c r="D28" t="s">
        <v>19</v>
      </c>
      <c r="E28" t="s">
        <v>17</v>
      </c>
      <c r="F28" t="s">
        <v>18</v>
      </c>
      <c r="G28" t="s">
        <v>11</v>
      </c>
      <c r="H28" s="4">
        <v>5912</v>
      </c>
      <c r="I28" t="s">
        <v>24</v>
      </c>
      <c r="J28" t="s">
        <v>45</v>
      </c>
      <c r="K28" t="s">
        <v>20</v>
      </c>
      <c r="L28" t="s">
        <v>22</v>
      </c>
      <c r="M28" t="s">
        <v>23</v>
      </c>
      <c r="N28" t="s">
        <v>11</v>
      </c>
      <c r="O28" t="s">
        <v>209</v>
      </c>
      <c r="P28">
        <v>455999</v>
      </c>
      <c r="Q28">
        <v>82828060200016</v>
      </c>
      <c r="R28" s="4">
        <v>47</v>
      </c>
      <c r="S28" s="1">
        <v>45667.77847222222</v>
      </c>
      <c r="T28" t="s">
        <v>210</v>
      </c>
      <c r="U28" t="s">
        <v>42</v>
      </c>
      <c r="V28" t="s">
        <v>211</v>
      </c>
      <c r="W28" t="s">
        <v>14</v>
      </c>
      <c r="X28" t="s">
        <v>44</v>
      </c>
      <c r="Y28" s="6" t="str">
        <f t="shared" si="0"/>
        <v>Domestique</v>
      </c>
      <c r="Z28" s="5">
        <v>0.9</v>
      </c>
      <c r="AA28" s="5" t="s">
        <v>1268</v>
      </c>
      <c r="AB28" s="5" t="s">
        <v>1269</v>
      </c>
      <c r="AC28" s="5" t="s">
        <v>1270</v>
      </c>
      <c r="AD28">
        <f>COUNTIFS($AE$2:$AE$2421,AE28)</f>
        <v>96</v>
      </c>
      <c r="AE2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29" spans="1:31" x14ac:dyDescent="0.35">
      <c r="A29" t="s">
        <v>38</v>
      </c>
      <c r="B29" t="s">
        <v>41</v>
      </c>
      <c r="C29" t="s">
        <v>16</v>
      </c>
      <c r="D29" t="s">
        <v>19</v>
      </c>
      <c r="E29" t="s">
        <v>17</v>
      </c>
      <c r="F29" t="s">
        <v>18</v>
      </c>
      <c r="G29" t="s">
        <v>11</v>
      </c>
      <c r="H29" s="4">
        <v>5912</v>
      </c>
      <c r="I29" t="s">
        <v>24</v>
      </c>
      <c r="J29" t="s">
        <v>45</v>
      </c>
      <c r="K29" t="s">
        <v>20</v>
      </c>
      <c r="L29" t="s">
        <v>22</v>
      </c>
      <c r="M29" t="s">
        <v>23</v>
      </c>
      <c r="N29" t="s">
        <v>11</v>
      </c>
      <c r="O29" t="s">
        <v>212</v>
      </c>
      <c r="P29">
        <v>455993</v>
      </c>
      <c r="Q29">
        <v>39340837200018</v>
      </c>
      <c r="R29" s="4">
        <v>47</v>
      </c>
      <c r="S29" s="1">
        <v>45667.744444444441</v>
      </c>
      <c r="T29" t="s">
        <v>213</v>
      </c>
      <c r="U29" t="s">
        <v>42</v>
      </c>
      <c r="V29" t="s">
        <v>214</v>
      </c>
      <c r="W29" t="s">
        <v>14</v>
      </c>
      <c r="X29" t="s">
        <v>44</v>
      </c>
      <c r="Y29" s="6" t="str">
        <f t="shared" si="0"/>
        <v>Domestique</v>
      </c>
      <c r="Z29" s="5">
        <v>0.9</v>
      </c>
      <c r="AA29" s="5" t="s">
        <v>1268</v>
      </c>
      <c r="AB29" s="5" t="s">
        <v>1269</v>
      </c>
      <c r="AC29" s="5" t="s">
        <v>1270</v>
      </c>
      <c r="AD29">
        <f>COUNTIFS($AE$2:$AE$2421,AE29)</f>
        <v>96</v>
      </c>
      <c r="AE2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0" spans="1:31" x14ac:dyDescent="0.35">
      <c r="A30" t="s">
        <v>38</v>
      </c>
      <c r="B30" t="s">
        <v>41</v>
      </c>
      <c r="C30" t="s">
        <v>16</v>
      </c>
      <c r="D30" t="s">
        <v>19</v>
      </c>
      <c r="E30" t="s">
        <v>17</v>
      </c>
      <c r="F30" t="s">
        <v>18</v>
      </c>
      <c r="G30" t="s">
        <v>11</v>
      </c>
      <c r="H30" s="4">
        <v>5912</v>
      </c>
      <c r="I30" t="s">
        <v>24</v>
      </c>
      <c r="J30" t="s">
        <v>45</v>
      </c>
      <c r="K30" t="s">
        <v>20</v>
      </c>
      <c r="L30" t="s">
        <v>22</v>
      </c>
      <c r="M30" t="s">
        <v>23</v>
      </c>
      <c r="N30" t="s">
        <v>11</v>
      </c>
      <c r="O30" t="s">
        <v>215</v>
      </c>
      <c r="P30">
        <v>455778</v>
      </c>
      <c r="Q30">
        <v>39444582900028</v>
      </c>
      <c r="R30" s="4">
        <v>47</v>
      </c>
      <c r="S30" s="1">
        <v>45667.517361111109</v>
      </c>
      <c r="T30" t="s">
        <v>216</v>
      </c>
      <c r="U30" t="s">
        <v>42</v>
      </c>
      <c r="V30" t="s">
        <v>217</v>
      </c>
      <c r="W30" t="s">
        <v>14</v>
      </c>
      <c r="X30" t="s">
        <v>44</v>
      </c>
      <c r="Y30" s="6" t="str">
        <f t="shared" si="0"/>
        <v>Domestique</v>
      </c>
      <c r="Z30" s="5">
        <v>0.9</v>
      </c>
      <c r="AA30" s="5" t="s">
        <v>1268</v>
      </c>
      <c r="AB30" s="5" t="s">
        <v>1269</v>
      </c>
      <c r="AC30" s="5" t="s">
        <v>1270</v>
      </c>
      <c r="AD30">
        <f>COUNTIFS($AE$2:$AE$2421,AE30)</f>
        <v>96</v>
      </c>
      <c r="AE3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1" spans="1:31" x14ac:dyDescent="0.35">
      <c r="A31" t="s">
        <v>38</v>
      </c>
      <c r="B31" t="s">
        <v>41</v>
      </c>
      <c r="C31" t="s">
        <v>16</v>
      </c>
      <c r="D31" t="s">
        <v>19</v>
      </c>
      <c r="E31" t="s">
        <v>17</v>
      </c>
      <c r="F31" t="s">
        <v>18</v>
      </c>
      <c r="G31" t="s">
        <v>11</v>
      </c>
      <c r="H31" s="4">
        <v>5912</v>
      </c>
      <c r="I31" t="s">
        <v>24</v>
      </c>
      <c r="J31" t="s">
        <v>45</v>
      </c>
      <c r="K31" t="s">
        <v>20</v>
      </c>
      <c r="L31" t="s">
        <v>22</v>
      </c>
      <c r="M31" t="s">
        <v>23</v>
      </c>
      <c r="N31" t="s">
        <v>11</v>
      </c>
      <c r="O31" t="s">
        <v>218</v>
      </c>
      <c r="P31">
        <v>455684</v>
      </c>
      <c r="Q31">
        <v>93442096900016</v>
      </c>
      <c r="R31" s="4">
        <v>47</v>
      </c>
      <c r="S31" s="1">
        <v>45666.759722222225</v>
      </c>
      <c r="T31" t="s">
        <v>219</v>
      </c>
      <c r="U31" t="s">
        <v>42</v>
      </c>
      <c r="V31" t="s">
        <v>220</v>
      </c>
      <c r="W31" t="s">
        <v>14</v>
      </c>
      <c r="X31" t="s">
        <v>44</v>
      </c>
      <c r="Y31" s="6" t="str">
        <f t="shared" si="0"/>
        <v>Domestique</v>
      </c>
      <c r="Z31" s="5">
        <v>0.9</v>
      </c>
      <c r="AA31" s="5" t="s">
        <v>1268</v>
      </c>
      <c r="AB31" s="5" t="s">
        <v>1269</v>
      </c>
      <c r="AC31" s="5" t="s">
        <v>1270</v>
      </c>
      <c r="AD31">
        <f>COUNTIFS($AE$2:$AE$2421,AE31)</f>
        <v>96</v>
      </c>
      <c r="AE3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2" spans="1:31" x14ac:dyDescent="0.35">
      <c r="A32" t="s">
        <v>38</v>
      </c>
      <c r="B32" t="s">
        <v>41</v>
      </c>
      <c r="C32" t="s">
        <v>16</v>
      </c>
      <c r="D32" t="s">
        <v>19</v>
      </c>
      <c r="E32" t="s">
        <v>17</v>
      </c>
      <c r="F32" t="s">
        <v>18</v>
      </c>
      <c r="G32" t="s">
        <v>11</v>
      </c>
      <c r="H32" s="4">
        <v>5912</v>
      </c>
      <c r="I32" t="s">
        <v>24</v>
      </c>
      <c r="J32" t="s">
        <v>45</v>
      </c>
      <c r="K32" t="s">
        <v>20</v>
      </c>
      <c r="L32" t="s">
        <v>22</v>
      </c>
      <c r="M32" t="s">
        <v>23</v>
      </c>
      <c r="N32" t="s">
        <v>11</v>
      </c>
      <c r="O32" t="s">
        <v>221</v>
      </c>
      <c r="P32">
        <v>455308</v>
      </c>
      <c r="Q32">
        <v>83054939000045</v>
      </c>
      <c r="R32" s="4">
        <v>47</v>
      </c>
      <c r="S32" s="1">
        <v>45666.479166666664</v>
      </c>
      <c r="T32" t="s">
        <v>222</v>
      </c>
      <c r="U32" t="s">
        <v>42</v>
      </c>
      <c r="V32" t="s">
        <v>223</v>
      </c>
      <c r="W32" t="s">
        <v>14</v>
      </c>
      <c r="X32" t="s">
        <v>44</v>
      </c>
      <c r="Y32" s="6" t="str">
        <f t="shared" si="0"/>
        <v>Domestique</v>
      </c>
      <c r="Z32" s="5">
        <v>0.9</v>
      </c>
      <c r="AA32" s="5" t="s">
        <v>1268</v>
      </c>
      <c r="AB32" s="5" t="s">
        <v>1269</v>
      </c>
      <c r="AC32" s="5" t="s">
        <v>1270</v>
      </c>
      <c r="AD32">
        <f>COUNTIFS($AE$2:$AE$2421,AE32)</f>
        <v>96</v>
      </c>
      <c r="AE3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3" spans="1:31" x14ac:dyDescent="0.35">
      <c r="A33" t="s">
        <v>38</v>
      </c>
      <c r="B33" t="s">
        <v>41</v>
      </c>
      <c r="C33" t="s">
        <v>16</v>
      </c>
      <c r="D33" t="s">
        <v>19</v>
      </c>
      <c r="E33" t="s">
        <v>17</v>
      </c>
      <c r="F33" t="s">
        <v>18</v>
      </c>
      <c r="G33" t="s">
        <v>11</v>
      </c>
      <c r="H33" s="4">
        <v>5912</v>
      </c>
      <c r="I33" t="s">
        <v>24</v>
      </c>
      <c r="J33" t="s">
        <v>45</v>
      </c>
      <c r="K33" t="s">
        <v>20</v>
      </c>
      <c r="L33" t="s">
        <v>22</v>
      </c>
      <c r="M33" t="s">
        <v>23</v>
      </c>
      <c r="N33" t="s">
        <v>11</v>
      </c>
      <c r="O33" t="s">
        <v>224</v>
      </c>
      <c r="P33">
        <v>452447</v>
      </c>
      <c r="Q33">
        <v>80934704000010</v>
      </c>
      <c r="R33" s="4">
        <v>47</v>
      </c>
      <c r="S33" s="1">
        <v>45656.519444444442</v>
      </c>
      <c r="T33" t="s">
        <v>225</v>
      </c>
      <c r="U33" t="s">
        <v>42</v>
      </c>
      <c r="V33" t="s">
        <v>226</v>
      </c>
      <c r="W33" t="s">
        <v>14</v>
      </c>
      <c r="X33" t="s">
        <v>44</v>
      </c>
      <c r="Y33" s="6" t="str">
        <f t="shared" si="0"/>
        <v>Domestique</v>
      </c>
      <c r="Z33" s="5">
        <v>0.9</v>
      </c>
      <c r="AA33" s="5" t="s">
        <v>1268</v>
      </c>
      <c r="AB33" s="5" t="s">
        <v>1269</v>
      </c>
      <c r="AC33" s="5" t="s">
        <v>1270</v>
      </c>
      <c r="AD33">
        <f>COUNTIFS($AE$2:$AE$2421,AE33)</f>
        <v>96</v>
      </c>
      <c r="AE3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4" spans="1:31" x14ac:dyDescent="0.35">
      <c r="A34" t="s">
        <v>38</v>
      </c>
      <c r="B34" t="s">
        <v>41</v>
      </c>
      <c r="C34" t="s">
        <v>16</v>
      </c>
      <c r="D34" t="s">
        <v>19</v>
      </c>
      <c r="E34" t="s">
        <v>17</v>
      </c>
      <c r="F34" t="s">
        <v>18</v>
      </c>
      <c r="G34" t="s">
        <v>11</v>
      </c>
      <c r="H34" s="4">
        <v>5912</v>
      </c>
      <c r="I34" t="s">
        <v>24</v>
      </c>
      <c r="J34" t="s">
        <v>45</v>
      </c>
      <c r="K34" t="s">
        <v>20</v>
      </c>
      <c r="L34" t="s">
        <v>22</v>
      </c>
      <c r="M34" t="s">
        <v>23</v>
      </c>
      <c r="N34" t="s">
        <v>11</v>
      </c>
      <c r="O34" t="s">
        <v>227</v>
      </c>
      <c r="P34">
        <v>452359</v>
      </c>
      <c r="Q34">
        <v>49242881800024</v>
      </c>
      <c r="R34" s="4">
        <v>47</v>
      </c>
      <c r="S34" s="1">
        <v>45656.511111111111</v>
      </c>
      <c r="T34" t="s">
        <v>228</v>
      </c>
      <c r="U34" t="s">
        <v>42</v>
      </c>
      <c r="V34" t="s">
        <v>229</v>
      </c>
      <c r="W34" t="s">
        <v>14</v>
      </c>
      <c r="X34" t="s">
        <v>44</v>
      </c>
      <c r="Y34" s="6" t="str">
        <f t="shared" si="0"/>
        <v>Domestique</v>
      </c>
      <c r="Z34" s="5">
        <v>0.9</v>
      </c>
      <c r="AA34" s="5" t="s">
        <v>1268</v>
      </c>
      <c r="AB34" s="5" t="s">
        <v>1269</v>
      </c>
      <c r="AC34" s="5" t="s">
        <v>1270</v>
      </c>
      <c r="AD34">
        <f>COUNTIFS($AE$2:$AE$2421,AE34)</f>
        <v>96</v>
      </c>
      <c r="AE3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5" spans="1:31" x14ac:dyDescent="0.35">
      <c r="A35" t="s">
        <v>38</v>
      </c>
      <c r="B35" t="s">
        <v>41</v>
      </c>
      <c r="C35" t="s">
        <v>16</v>
      </c>
      <c r="D35" t="s">
        <v>19</v>
      </c>
      <c r="E35" t="s">
        <v>17</v>
      </c>
      <c r="F35" t="s">
        <v>18</v>
      </c>
      <c r="G35" t="s">
        <v>11</v>
      </c>
      <c r="H35" s="4">
        <v>5912</v>
      </c>
      <c r="I35" t="s">
        <v>24</v>
      </c>
      <c r="J35" t="s">
        <v>45</v>
      </c>
      <c r="K35" t="s">
        <v>20</v>
      </c>
      <c r="L35" t="s">
        <v>22</v>
      </c>
      <c r="M35" t="s">
        <v>23</v>
      </c>
      <c r="N35" t="s">
        <v>11</v>
      </c>
      <c r="O35" t="s">
        <v>230</v>
      </c>
      <c r="P35">
        <v>450770</v>
      </c>
      <c r="Q35">
        <v>53447475400015</v>
      </c>
      <c r="R35" s="4">
        <v>47</v>
      </c>
      <c r="S35" s="1">
        <v>45646.661111111112</v>
      </c>
      <c r="T35" t="s">
        <v>231</v>
      </c>
      <c r="U35" t="s">
        <v>42</v>
      </c>
      <c r="V35" t="s">
        <v>232</v>
      </c>
      <c r="W35" t="s">
        <v>14</v>
      </c>
      <c r="X35" t="s">
        <v>44</v>
      </c>
      <c r="Y35" s="6" t="str">
        <f t="shared" si="0"/>
        <v>Domestique</v>
      </c>
      <c r="Z35" s="5">
        <v>0.9</v>
      </c>
      <c r="AA35" s="5" t="s">
        <v>1268</v>
      </c>
      <c r="AB35" s="5" t="s">
        <v>1269</v>
      </c>
      <c r="AC35" s="5" t="s">
        <v>1270</v>
      </c>
      <c r="AD35">
        <f>COUNTIFS($AE$2:$AE$2421,AE35)</f>
        <v>96</v>
      </c>
      <c r="AE3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6" spans="1:31" x14ac:dyDescent="0.35">
      <c r="A36" t="s">
        <v>38</v>
      </c>
      <c r="B36" t="s">
        <v>41</v>
      </c>
      <c r="C36" t="s">
        <v>16</v>
      </c>
      <c r="D36" t="s">
        <v>19</v>
      </c>
      <c r="E36" t="s">
        <v>17</v>
      </c>
      <c r="F36" t="s">
        <v>18</v>
      </c>
      <c r="G36" t="s">
        <v>11</v>
      </c>
      <c r="H36" s="4">
        <v>5912</v>
      </c>
      <c r="I36" t="s">
        <v>24</v>
      </c>
      <c r="J36" t="s">
        <v>45</v>
      </c>
      <c r="K36" t="s">
        <v>20</v>
      </c>
      <c r="L36" t="s">
        <v>22</v>
      </c>
      <c r="M36" t="s">
        <v>23</v>
      </c>
      <c r="N36" t="s">
        <v>11</v>
      </c>
      <c r="O36" t="s">
        <v>233</v>
      </c>
      <c r="P36">
        <v>450402</v>
      </c>
      <c r="Q36">
        <v>93824134600015</v>
      </c>
      <c r="R36" s="4">
        <v>86</v>
      </c>
      <c r="S36" s="1">
        <v>45645.592361111114</v>
      </c>
      <c r="T36" t="s">
        <v>234</v>
      </c>
      <c r="U36" t="s">
        <v>42</v>
      </c>
      <c r="V36" t="s">
        <v>235</v>
      </c>
      <c r="W36" t="s">
        <v>14</v>
      </c>
      <c r="X36" t="s">
        <v>44</v>
      </c>
      <c r="Y36" s="6" t="str">
        <f t="shared" si="0"/>
        <v>Domestique</v>
      </c>
      <c r="Z36" s="5">
        <v>0.9</v>
      </c>
      <c r="AA36" s="5" t="s">
        <v>1268</v>
      </c>
      <c r="AB36" s="5" t="s">
        <v>1269</v>
      </c>
      <c r="AC36" s="5" t="s">
        <v>1270</v>
      </c>
      <c r="AD36">
        <f>COUNTIFS($AE$2:$AE$2421,AE36)</f>
        <v>96</v>
      </c>
      <c r="AE3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7" spans="1:31" x14ac:dyDescent="0.35">
      <c r="A37" t="s">
        <v>38</v>
      </c>
      <c r="B37" t="s">
        <v>41</v>
      </c>
      <c r="C37" t="s">
        <v>16</v>
      </c>
      <c r="D37" t="s">
        <v>19</v>
      </c>
      <c r="E37" t="s">
        <v>17</v>
      </c>
      <c r="F37" t="s">
        <v>18</v>
      </c>
      <c r="G37" t="s">
        <v>11</v>
      </c>
      <c r="H37" s="4">
        <v>5912</v>
      </c>
      <c r="I37" t="s">
        <v>24</v>
      </c>
      <c r="J37" t="s">
        <v>45</v>
      </c>
      <c r="K37" t="s">
        <v>20</v>
      </c>
      <c r="L37" t="s">
        <v>22</v>
      </c>
      <c r="M37" t="s">
        <v>23</v>
      </c>
      <c r="N37" t="s">
        <v>11</v>
      </c>
      <c r="O37" t="s">
        <v>236</v>
      </c>
      <c r="P37">
        <v>450077</v>
      </c>
      <c r="Q37">
        <v>90315214800016</v>
      </c>
      <c r="R37" s="4">
        <v>47</v>
      </c>
      <c r="S37" s="1">
        <v>45644.512499999997</v>
      </c>
      <c r="T37" t="s">
        <v>237</v>
      </c>
      <c r="U37" t="s">
        <v>42</v>
      </c>
      <c r="V37" t="s">
        <v>238</v>
      </c>
      <c r="W37" t="s">
        <v>14</v>
      </c>
      <c r="X37" t="s">
        <v>44</v>
      </c>
      <c r="Y37" s="6" t="str">
        <f t="shared" si="0"/>
        <v>Domestique</v>
      </c>
      <c r="Z37" s="5">
        <v>0.9</v>
      </c>
      <c r="AA37" s="5" t="s">
        <v>1268</v>
      </c>
      <c r="AB37" s="5" t="s">
        <v>1269</v>
      </c>
      <c r="AC37" s="5" t="s">
        <v>1270</v>
      </c>
      <c r="AD37">
        <f>COUNTIFS($AE$2:$AE$2421,AE37)</f>
        <v>96</v>
      </c>
      <c r="AE3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8" spans="1:31" x14ac:dyDescent="0.35">
      <c r="A38" t="s">
        <v>38</v>
      </c>
      <c r="B38" t="s">
        <v>41</v>
      </c>
      <c r="C38" t="s">
        <v>16</v>
      </c>
      <c r="D38" t="s">
        <v>19</v>
      </c>
      <c r="E38" t="s">
        <v>17</v>
      </c>
      <c r="F38" t="s">
        <v>18</v>
      </c>
      <c r="G38" t="s">
        <v>11</v>
      </c>
      <c r="H38" s="4">
        <v>5912</v>
      </c>
      <c r="I38" t="s">
        <v>24</v>
      </c>
      <c r="J38" t="s">
        <v>45</v>
      </c>
      <c r="K38" t="s">
        <v>20</v>
      </c>
      <c r="L38" t="s">
        <v>22</v>
      </c>
      <c r="M38" t="s">
        <v>23</v>
      </c>
      <c r="N38" t="s">
        <v>11</v>
      </c>
      <c r="O38" t="s">
        <v>239</v>
      </c>
      <c r="P38">
        <v>450123</v>
      </c>
      <c r="Q38">
        <v>79869279400018</v>
      </c>
      <c r="R38" s="4">
        <v>47</v>
      </c>
      <c r="S38" s="1">
        <v>45644.480555555558</v>
      </c>
      <c r="T38" t="s">
        <v>240</v>
      </c>
      <c r="U38" t="s">
        <v>42</v>
      </c>
      <c r="V38" t="s">
        <v>241</v>
      </c>
      <c r="W38" t="s">
        <v>14</v>
      </c>
      <c r="X38" t="s">
        <v>44</v>
      </c>
      <c r="Y38" s="6" t="str">
        <f t="shared" si="0"/>
        <v>Domestique</v>
      </c>
      <c r="Z38" s="5">
        <v>0.9</v>
      </c>
      <c r="AA38" s="5" t="s">
        <v>1268</v>
      </c>
      <c r="AB38" s="5" t="s">
        <v>1269</v>
      </c>
      <c r="AC38" s="5" t="s">
        <v>1270</v>
      </c>
      <c r="AD38">
        <f>COUNTIFS($AE$2:$AE$2421,AE38)</f>
        <v>96</v>
      </c>
      <c r="AE3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39" spans="1:31" x14ac:dyDescent="0.35">
      <c r="A39" t="s">
        <v>38</v>
      </c>
      <c r="B39" t="s">
        <v>41</v>
      </c>
      <c r="C39" t="s">
        <v>16</v>
      </c>
      <c r="D39" t="s">
        <v>19</v>
      </c>
      <c r="E39" t="s">
        <v>17</v>
      </c>
      <c r="F39" t="s">
        <v>18</v>
      </c>
      <c r="G39" t="s">
        <v>11</v>
      </c>
      <c r="H39" s="4">
        <v>5912</v>
      </c>
      <c r="I39" t="s">
        <v>24</v>
      </c>
      <c r="J39" t="s">
        <v>45</v>
      </c>
      <c r="K39" t="s">
        <v>20</v>
      </c>
      <c r="L39" t="s">
        <v>22</v>
      </c>
      <c r="M39" t="s">
        <v>23</v>
      </c>
      <c r="N39" t="s">
        <v>11</v>
      </c>
      <c r="O39" t="s">
        <v>242</v>
      </c>
      <c r="P39">
        <v>449847</v>
      </c>
      <c r="Q39">
        <v>51052129700026</v>
      </c>
      <c r="R39" s="4">
        <v>47</v>
      </c>
      <c r="S39" s="1">
        <v>45643.671527777777</v>
      </c>
      <c r="T39" t="s">
        <v>243</v>
      </c>
      <c r="U39" t="s">
        <v>42</v>
      </c>
      <c r="V39" t="s">
        <v>244</v>
      </c>
      <c r="W39" t="s">
        <v>14</v>
      </c>
      <c r="X39" t="s">
        <v>44</v>
      </c>
      <c r="Y39" s="6" t="str">
        <f t="shared" si="0"/>
        <v>Domestique</v>
      </c>
      <c r="Z39" s="5">
        <v>0.9</v>
      </c>
      <c r="AA39" s="5" t="s">
        <v>1268</v>
      </c>
      <c r="AB39" s="5" t="s">
        <v>1269</v>
      </c>
      <c r="AC39" s="5" t="s">
        <v>1270</v>
      </c>
      <c r="AD39">
        <f>COUNTIFS($AE$2:$AE$2421,AE39)</f>
        <v>96</v>
      </c>
      <c r="AE3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0" spans="1:31" x14ac:dyDescent="0.35">
      <c r="A40" t="s">
        <v>38</v>
      </c>
      <c r="B40" t="s">
        <v>41</v>
      </c>
      <c r="C40" t="s">
        <v>16</v>
      </c>
      <c r="D40" t="s">
        <v>19</v>
      </c>
      <c r="E40" t="s">
        <v>17</v>
      </c>
      <c r="F40" t="s">
        <v>18</v>
      </c>
      <c r="G40" t="s">
        <v>11</v>
      </c>
      <c r="H40" s="4">
        <v>5912</v>
      </c>
      <c r="I40" t="s">
        <v>24</v>
      </c>
      <c r="J40" t="s">
        <v>45</v>
      </c>
      <c r="K40" t="s">
        <v>20</v>
      </c>
      <c r="L40" t="s">
        <v>22</v>
      </c>
      <c r="M40" t="s">
        <v>23</v>
      </c>
      <c r="N40" t="s">
        <v>11</v>
      </c>
      <c r="O40" t="s">
        <v>245</v>
      </c>
      <c r="P40">
        <v>449703</v>
      </c>
      <c r="Q40">
        <v>93834562600015</v>
      </c>
      <c r="R40" s="4">
        <v>47</v>
      </c>
      <c r="S40" s="1">
        <v>45643.498611111114</v>
      </c>
      <c r="T40" t="s">
        <v>246</v>
      </c>
      <c r="U40" t="s">
        <v>42</v>
      </c>
      <c r="V40" t="s">
        <v>247</v>
      </c>
      <c r="W40" t="s">
        <v>14</v>
      </c>
      <c r="X40" t="s">
        <v>44</v>
      </c>
      <c r="Y40" s="6" t="str">
        <f t="shared" si="0"/>
        <v>Domestique</v>
      </c>
      <c r="Z40" s="5">
        <v>0.9</v>
      </c>
      <c r="AA40" s="5" t="s">
        <v>1268</v>
      </c>
      <c r="AB40" s="5" t="s">
        <v>1269</v>
      </c>
      <c r="AC40" s="5" t="s">
        <v>1270</v>
      </c>
      <c r="AD40">
        <f>COUNTIFS($AE$2:$AE$2421,AE40)</f>
        <v>96</v>
      </c>
      <c r="AE4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1" spans="1:31" x14ac:dyDescent="0.35">
      <c r="A41" t="s">
        <v>38</v>
      </c>
      <c r="B41" t="s">
        <v>41</v>
      </c>
      <c r="C41" t="s">
        <v>16</v>
      </c>
      <c r="D41" t="s">
        <v>19</v>
      </c>
      <c r="E41" t="s">
        <v>17</v>
      </c>
      <c r="F41" t="s">
        <v>18</v>
      </c>
      <c r="G41" t="s">
        <v>11</v>
      </c>
      <c r="H41" s="4">
        <v>5912</v>
      </c>
      <c r="I41" t="s">
        <v>24</v>
      </c>
      <c r="J41" t="s">
        <v>45</v>
      </c>
      <c r="K41" t="s">
        <v>20</v>
      </c>
      <c r="L41" t="s">
        <v>22</v>
      </c>
      <c r="M41" t="s">
        <v>23</v>
      </c>
      <c r="N41" t="s">
        <v>11</v>
      </c>
      <c r="O41" t="s">
        <v>248</v>
      </c>
      <c r="P41">
        <v>449542</v>
      </c>
      <c r="Q41">
        <v>75189598800028</v>
      </c>
      <c r="R41" s="4">
        <v>47</v>
      </c>
      <c r="S41" s="1">
        <v>45642.65625</v>
      </c>
      <c r="T41" t="s">
        <v>249</v>
      </c>
      <c r="U41" t="s">
        <v>42</v>
      </c>
      <c r="V41" t="s">
        <v>250</v>
      </c>
      <c r="W41" t="s">
        <v>14</v>
      </c>
      <c r="X41" t="s">
        <v>44</v>
      </c>
      <c r="Y41" s="6" t="str">
        <f t="shared" si="0"/>
        <v>Domestique</v>
      </c>
      <c r="Z41" s="5">
        <v>0.9</v>
      </c>
      <c r="AA41" s="5" t="s">
        <v>1268</v>
      </c>
      <c r="AB41" s="5" t="s">
        <v>1269</v>
      </c>
      <c r="AC41" s="5" t="s">
        <v>1270</v>
      </c>
      <c r="AD41">
        <f>COUNTIFS($AE$2:$AE$2421,AE41)</f>
        <v>96</v>
      </c>
      <c r="AE4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2" spans="1:31" x14ac:dyDescent="0.35">
      <c r="A42" t="s">
        <v>38</v>
      </c>
      <c r="B42" t="s">
        <v>41</v>
      </c>
      <c r="C42" t="s">
        <v>16</v>
      </c>
      <c r="D42" t="s">
        <v>19</v>
      </c>
      <c r="E42" t="s">
        <v>17</v>
      </c>
      <c r="F42" t="s">
        <v>18</v>
      </c>
      <c r="G42" t="s">
        <v>11</v>
      </c>
      <c r="H42" s="4">
        <v>5912</v>
      </c>
      <c r="I42" t="s">
        <v>24</v>
      </c>
      <c r="J42" t="s">
        <v>45</v>
      </c>
      <c r="K42" t="s">
        <v>20</v>
      </c>
      <c r="L42" t="s">
        <v>22</v>
      </c>
      <c r="M42" t="s">
        <v>23</v>
      </c>
      <c r="N42" t="s">
        <v>11</v>
      </c>
      <c r="O42" t="s">
        <v>254</v>
      </c>
      <c r="P42">
        <v>448141</v>
      </c>
      <c r="Q42">
        <v>93773495200016</v>
      </c>
      <c r="R42" s="4">
        <v>82</v>
      </c>
      <c r="S42" s="1">
        <v>45637.665972222225</v>
      </c>
      <c r="T42" t="s">
        <v>255</v>
      </c>
      <c r="U42" t="s">
        <v>42</v>
      </c>
      <c r="V42" t="s">
        <v>256</v>
      </c>
      <c r="W42" t="s">
        <v>14</v>
      </c>
      <c r="X42" t="s">
        <v>44</v>
      </c>
      <c r="Y42" s="6" t="str">
        <f t="shared" si="0"/>
        <v>Domestique</v>
      </c>
      <c r="Z42" s="5">
        <v>0.9</v>
      </c>
      <c r="AA42" s="5" t="s">
        <v>1268</v>
      </c>
      <c r="AB42" s="5" t="s">
        <v>1269</v>
      </c>
      <c r="AC42" s="5" t="s">
        <v>1270</v>
      </c>
      <c r="AD42">
        <f>COUNTIFS($AE$2:$AE$2421,AE42)</f>
        <v>96</v>
      </c>
      <c r="AE4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3" spans="1:31" x14ac:dyDescent="0.35">
      <c r="A43" t="s">
        <v>38</v>
      </c>
      <c r="B43" t="s">
        <v>41</v>
      </c>
      <c r="C43" t="s">
        <v>16</v>
      </c>
      <c r="D43" t="s">
        <v>19</v>
      </c>
      <c r="E43" t="s">
        <v>17</v>
      </c>
      <c r="F43" t="s">
        <v>18</v>
      </c>
      <c r="G43" t="s">
        <v>11</v>
      </c>
      <c r="H43" s="4">
        <v>5912</v>
      </c>
      <c r="I43" t="s">
        <v>24</v>
      </c>
      <c r="J43" t="s">
        <v>45</v>
      </c>
      <c r="K43" t="s">
        <v>20</v>
      </c>
      <c r="L43" t="s">
        <v>22</v>
      </c>
      <c r="M43" t="s">
        <v>23</v>
      </c>
      <c r="N43" t="s">
        <v>11</v>
      </c>
      <c r="O43" t="s">
        <v>257</v>
      </c>
      <c r="P43">
        <v>448111</v>
      </c>
      <c r="Q43">
        <v>79441125600025</v>
      </c>
      <c r="R43" s="4">
        <v>47</v>
      </c>
      <c r="S43" s="1">
        <v>45637.640972222223</v>
      </c>
      <c r="T43" t="s">
        <v>258</v>
      </c>
      <c r="U43" t="s">
        <v>42</v>
      </c>
      <c r="V43" t="s">
        <v>259</v>
      </c>
      <c r="W43" t="s">
        <v>14</v>
      </c>
      <c r="X43" t="s">
        <v>44</v>
      </c>
      <c r="Y43" s="6" t="str">
        <f t="shared" si="0"/>
        <v>Domestique</v>
      </c>
      <c r="Z43" s="5">
        <v>0.9</v>
      </c>
      <c r="AA43" s="5" t="s">
        <v>1268</v>
      </c>
      <c r="AB43" s="5" t="s">
        <v>1269</v>
      </c>
      <c r="AC43" s="5" t="s">
        <v>1270</v>
      </c>
      <c r="AD43">
        <f>COUNTIFS($AE$2:$AE$2421,AE43)</f>
        <v>96</v>
      </c>
      <c r="AE4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4" spans="1:31" x14ac:dyDescent="0.35">
      <c r="A44" t="s">
        <v>38</v>
      </c>
      <c r="B44" t="s">
        <v>41</v>
      </c>
      <c r="C44" t="s">
        <v>16</v>
      </c>
      <c r="D44" t="s">
        <v>19</v>
      </c>
      <c r="E44" t="s">
        <v>17</v>
      </c>
      <c r="F44" t="s">
        <v>18</v>
      </c>
      <c r="G44" t="s">
        <v>11</v>
      </c>
      <c r="H44" s="4">
        <v>5912</v>
      </c>
      <c r="I44" t="s">
        <v>24</v>
      </c>
      <c r="J44" t="s">
        <v>45</v>
      </c>
      <c r="K44" t="s">
        <v>20</v>
      </c>
      <c r="L44" t="s">
        <v>22</v>
      </c>
      <c r="M44" t="s">
        <v>23</v>
      </c>
      <c r="N44" t="s">
        <v>11</v>
      </c>
      <c r="O44" t="s">
        <v>260</v>
      </c>
      <c r="P44">
        <v>448068</v>
      </c>
      <c r="Q44">
        <v>87970259500015</v>
      </c>
      <c r="R44" s="4">
        <v>47</v>
      </c>
      <c r="S44" s="1">
        <v>45637.505555555559</v>
      </c>
      <c r="T44" t="s">
        <v>261</v>
      </c>
      <c r="U44" t="s">
        <v>42</v>
      </c>
      <c r="V44" t="s">
        <v>262</v>
      </c>
      <c r="W44" t="s">
        <v>14</v>
      </c>
      <c r="X44" t="s">
        <v>44</v>
      </c>
      <c r="Y44" s="6" t="str">
        <f t="shared" si="0"/>
        <v>Domestique</v>
      </c>
      <c r="Z44" s="5">
        <v>0.9</v>
      </c>
      <c r="AA44" s="5" t="s">
        <v>1268</v>
      </c>
      <c r="AB44" s="5" t="s">
        <v>1269</v>
      </c>
      <c r="AC44" s="5" t="s">
        <v>1270</v>
      </c>
      <c r="AD44">
        <f>COUNTIFS($AE$2:$AE$2421,AE44)</f>
        <v>96</v>
      </c>
      <c r="AE4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5" spans="1:31" x14ac:dyDescent="0.35">
      <c r="A45" t="s">
        <v>38</v>
      </c>
      <c r="B45" t="s">
        <v>41</v>
      </c>
      <c r="C45" t="s">
        <v>16</v>
      </c>
      <c r="D45" t="s">
        <v>19</v>
      </c>
      <c r="E45" t="s">
        <v>17</v>
      </c>
      <c r="F45" t="s">
        <v>18</v>
      </c>
      <c r="G45" t="s">
        <v>11</v>
      </c>
      <c r="H45" s="4">
        <v>5912</v>
      </c>
      <c r="I45" t="s">
        <v>24</v>
      </c>
      <c r="J45" t="s">
        <v>45</v>
      </c>
      <c r="K45" t="s">
        <v>20</v>
      </c>
      <c r="L45" t="s">
        <v>22</v>
      </c>
      <c r="M45" t="s">
        <v>23</v>
      </c>
      <c r="N45" t="s">
        <v>11</v>
      </c>
      <c r="O45" t="s">
        <v>268</v>
      </c>
      <c r="P45">
        <v>446712</v>
      </c>
      <c r="Q45">
        <v>51120806800011</v>
      </c>
      <c r="R45" s="4">
        <v>47</v>
      </c>
      <c r="S45" s="1">
        <v>45632.734027777777</v>
      </c>
      <c r="T45" t="s">
        <v>269</v>
      </c>
      <c r="U45" t="s">
        <v>42</v>
      </c>
      <c r="V45" t="s">
        <v>270</v>
      </c>
      <c r="W45" t="s">
        <v>14</v>
      </c>
      <c r="X45" t="s">
        <v>44</v>
      </c>
      <c r="Y45" s="6" t="str">
        <f t="shared" si="0"/>
        <v>Domestique</v>
      </c>
      <c r="Z45" s="5">
        <v>0.9</v>
      </c>
      <c r="AA45" s="5" t="s">
        <v>1268</v>
      </c>
      <c r="AB45" s="5" t="s">
        <v>1269</v>
      </c>
      <c r="AC45" s="5" t="s">
        <v>1270</v>
      </c>
      <c r="AD45">
        <f>COUNTIFS($AE$2:$AE$2421,AE45)</f>
        <v>96</v>
      </c>
      <c r="AE4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6" spans="1:31" x14ac:dyDescent="0.35">
      <c r="A46" t="s">
        <v>38</v>
      </c>
      <c r="B46" t="s">
        <v>41</v>
      </c>
      <c r="C46" t="s">
        <v>16</v>
      </c>
      <c r="D46" t="s">
        <v>19</v>
      </c>
      <c r="E46" t="s">
        <v>17</v>
      </c>
      <c r="F46" t="s">
        <v>18</v>
      </c>
      <c r="G46" t="s">
        <v>11</v>
      </c>
      <c r="H46" s="4">
        <v>5912</v>
      </c>
      <c r="I46" t="s">
        <v>24</v>
      </c>
      <c r="J46" t="s">
        <v>45</v>
      </c>
      <c r="K46" t="s">
        <v>20</v>
      </c>
      <c r="L46" t="s">
        <v>22</v>
      </c>
      <c r="M46" t="s">
        <v>23</v>
      </c>
      <c r="N46" t="s">
        <v>11</v>
      </c>
      <c r="O46" t="s">
        <v>271</v>
      </c>
      <c r="P46">
        <v>446765</v>
      </c>
      <c r="Q46">
        <v>82185383500014</v>
      </c>
      <c r="R46" s="4">
        <v>47</v>
      </c>
      <c r="S46" s="1">
        <v>45632.674305555556</v>
      </c>
      <c r="T46" t="s">
        <v>272</v>
      </c>
      <c r="U46" t="s">
        <v>42</v>
      </c>
      <c r="V46" t="s">
        <v>273</v>
      </c>
      <c r="W46" t="s">
        <v>14</v>
      </c>
      <c r="X46" t="s">
        <v>44</v>
      </c>
      <c r="Y46" s="6" t="str">
        <f t="shared" si="0"/>
        <v>Domestique</v>
      </c>
      <c r="Z46" s="5">
        <v>0.9</v>
      </c>
      <c r="AA46" s="5" t="s">
        <v>1268</v>
      </c>
      <c r="AB46" s="5" t="s">
        <v>1269</v>
      </c>
      <c r="AC46" s="5" t="s">
        <v>1270</v>
      </c>
      <c r="AD46">
        <f>COUNTIFS($AE$2:$AE$2421,AE46)</f>
        <v>96</v>
      </c>
      <c r="AE4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7" spans="1:31" x14ac:dyDescent="0.35">
      <c r="A47" t="s">
        <v>38</v>
      </c>
      <c r="B47" t="s">
        <v>41</v>
      </c>
      <c r="C47" t="s">
        <v>16</v>
      </c>
      <c r="D47" t="s">
        <v>19</v>
      </c>
      <c r="E47" t="s">
        <v>17</v>
      </c>
      <c r="F47" t="s">
        <v>18</v>
      </c>
      <c r="G47" t="s">
        <v>11</v>
      </c>
      <c r="H47" s="4">
        <v>5912</v>
      </c>
      <c r="I47" t="s">
        <v>24</v>
      </c>
      <c r="J47" t="s">
        <v>45</v>
      </c>
      <c r="K47" t="s">
        <v>20</v>
      </c>
      <c r="L47" t="s">
        <v>22</v>
      </c>
      <c r="M47" t="s">
        <v>23</v>
      </c>
      <c r="N47" t="s">
        <v>11</v>
      </c>
      <c r="O47" t="s">
        <v>274</v>
      </c>
      <c r="P47">
        <v>446689</v>
      </c>
      <c r="Q47">
        <v>75185170000011</v>
      </c>
      <c r="R47" s="4">
        <v>47</v>
      </c>
      <c r="S47" s="1">
        <v>45632.649305555555</v>
      </c>
      <c r="T47" t="s">
        <v>275</v>
      </c>
      <c r="U47" t="s">
        <v>42</v>
      </c>
      <c r="V47" t="s">
        <v>276</v>
      </c>
      <c r="W47" t="s">
        <v>14</v>
      </c>
      <c r="X47" t="s">
        <v>44</v>
      </c>
      <c r="Y47" s="6" t="str">
        <f t="shared" si="0"/>
        <v>Domestique</v>
      </c>
      <c r="Z47" s="5">
        <v>0.9</v>
      </c>
      <c r="AA47" s="5" t="s">
        <v>1268</v>
      </c>
      <c r="AB47" s="5" t="s">
        <v>1269</v>
      </c>
      <c r="AC47" s="5" t="s">
        <v>1270</v>
      </c>
      <c r="AD47">
        <f>COUNTIFS($AE$2:$AE$2421,AE47)</f>
        <v>96</v>
      </c>
      <c r="AE4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8" spans="1:31" x14ac:dyDescent="0.35">
      <c r="A48" t="s">
        <v>38</v>
      </c>
      <c r="B48" t="s">
        <v>41</v>
      </c>
      <c r="C48" t="s">
        <v>16</v>
      </c>
      <c r="D48" t="s">
        <v>19</v>
      </c>
      <c r="E48" t="s">
        <v>17</v>
      </c>
      <c r="F48" t="s">
        <v>18</v>
      </c>
      <c r="G48" t="s">
        <v>11</v>
      </c>
      <c r="H48" s="4">
        <v>5912</v>
      </c>
      <c r="I48" t="s">
        <v>24</v>
      </c>
      <c r="J48" t="s">
        <v>45</v>
      </c>
      <c r="K48" t="s">
        <v>20</v>
      </c>
      <c r="L48" t="s">
        <v>22</v>
      </c>
      <c r="M48" t="s">
        <v>23</v>
      </c>
      <c r="N48" t="s">
        <v>11</v>
      </c>
      <c r="O48" t="s">
        <v>277</v>
      </c>
      <c r="P48">
        <v>445746</v>
      </c>
      <c r="Q48">
        <v>95334188000011</v>
      </c>
      <c r="R48" s="4">
        <v>47</v>
      </c>
      <c r="S48" s="1">
        <v>45630.381944444445</v>
      </c>
      <c r="T48" t="s">
        <v>278</v>
      </c>
      <c r="U48" t="s">
        <v>42</v>
      </c>
      <c r="V48" t="s">
        <v>279</v>
      </c>
      <c r="W48" t="s">
        <v>14</v>
      </c>
      <c r="X48" t="s">
        <v>44</v>
      </c>
      <c r="Y48" s="6" t="str">
        <f t="shared" si="0"/>
        <v>Domestique</v>
      </c>
      <c r="Z48" s="5">
        <v>0.9</v>
      </c>
      <c r="AA48" s="5" t="s">
        <v>1268</v>
      </c>
      <c r="AB48" s="5" t="s">
        <v>1269</v>
      </c>
      <c r="AC48" s="5" t="s">
        <v>1270</v>
      </c>
      <c r="AD48">
        <f>COUNTIFS($AE$2:$AE$2421,AE48)</f>
        <v>96</v>
      </c>
      <c r="AE4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49" spans="1:31" x14ac:dyDescent="0.35">
      <c r="A49" t="s">
        <v>38</v>
      </c>
      <c r="B49" t="s">
        <v>41</v>
      </c>
      <c r="C49" t="s">
        <v>16</v>
      </c>
      <c r="D49" t="s">
        <v>19</v>
      </c>
      <c r="E49" t="s">
        <v>17</v>
      </c>
      <c r="F49" t="s">
        <v>18</v>
      </c>
      <c r="G49" t="s">
        <v>11</v>
      </c>
      <c r="H49" s="4">
        <v>5912</v>
      </c>
      <c r="I49" t="s">
        <v>24</v>
      </c>
      <c r="J49" t="s">
        <v>45</v>
      </c>
      <c r="K49" t="s">
        <v>20</v>
      </c>
      <c r="L49" t="s">
        <v>22</v>
      </c>
      <c r="M49" t="s">
        <v>23</v>
      </c>
      <c r="N49" t="s">
        <v>11</v>
      </c>
      <c r="O49" t="s">
        <v>280</v>
      </c>
      <c r="P49">
        <v>444944</v>
      </c>
      <c r="Q49">
        <v>48793581900028</v>
      </c>
      <c r="R49" s="4">
        <v>47</v>
      </c>
      <c r="S49" s="1">
        <v>45628.487500000003</v>
      </c>
      <c r="T49" t="s">
        <v>281</v>
      </c>
      <c r="U49" t="s">
        <v>42</v>
      </c>
      <c r="V49" t="s">
        <v>282</v>
      </c>
      <c r="W49" t="s">
        <v>14</v>
      </c>
      <c r="X49" t="s">
        <v>44</v>
      </c>
      <c r="Y49" s="6" t="str">
        <f t="shared" si="0"/>
        <v>Domestique</v>
      </c>
      <c r="Z49" s="5">
        <v>0.9</v>
      </c>
      <c r="AA49" s="5" t="s">
        <v>1268</v>
      </c>
      <c r="AB49" s="5" t="s">
        <v>1269</v>
      </c>
      <c r="AC49" s="5" t="s">
        <v>1270</v>
      </c>
      <c r="AD49">
        <f>COUNTIFS($AE$2:$AE$2421,AE49)</f>
        <v>96</v>
      </c>
      <c r="AE4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0" spans="1:31" x14ac:dyDescent="0.35">
      <c r="A50" t="s">
        <v>38</v>
      </c>
      <c r="B50" t="s">
        <v>41</v>
      </c>
      <c r="C50" t="s">
        <v>16</v>
      </c>
      <c r="D50" t="s">
        <v>19</v>
      </c>
      <c r="E50" t="s">
        <v>17</v>
      </c>
      <c r="F50" t="s">
        <v>18</v>
      </c>
      <c r="G50" t="s">
        <v>11</v>
      </c>
      <c r="H50" s="4">
        <v>5912</v>
      </c>
      <c r="I50" t="s">
        <v>24</v>
      </c>
      <c r="J50" t="s">
        <v>45</v>
      </c>
      <c r="K50" t="s">
        <v>20</v>
      </c>
      <c r="L50" t="s">
        <v>22</v>
      </c>
      <c r="M50" t="s">
        <v>23</v>
      </c>
      <c r="N50" t="s">
        <v>11</v>
      </c>
      <c r="O50" t="s">
        <v>283</v>
      </c>
      <c r="P50">
        <v>442463</v>
      </c>
      <c r="Q50">
        <v>35279499400017</v>
      </c>
      <c r="R50" s="4">
        <v>47</v>
      </c>
      <c r="S50" s="1">
        <v>45621.680555555555</v>
      </c>
      <c r="T50" t="s">
        <v>284</v>
      </c>
      <c r="U50" t="s">
        <v>42</v>
      </c>
      <c r="V50" t="s">
        <v>285</v>
      </c>
      <c r="W50" t="s">
        <v>14</v>
      </c>
      <c r="X50" t="s">
        <v>44</v>
      </c>
      <c r="Y50" s="6" t="str">
        <f t="shared" si="0"/>
        <v>Domestique</v>
      </c>
      <c r="Z50" s="5">
        <v>0.9</v>
      </c>
      <c r="AA50" s="5" t="s">
        <v>1268</v>
      </c>
      <c r="AB50" s="5" t="s">
        <v>1269</v>
      </c>
      <c r="AC50" s="5" t="s">
        <v>1270</v>
      </c>
      <c r="AD50">
        <f>COUNTIFS($AE$2:$AE$2421,AE50)</f>
        <v>96</v>
      </c>
      <c r="AE5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1" spans="1:31" x14ac:dyDescent="0.35">
      <c r="A51" t="s">
        <v>38</v>
      </c>
      <c r="B51" t="s">
        <v>41</v>
      </c>
      <c r="C51" t="s">
        <v>16</v>
      </c>
      <c r="D51" t="s">
        <v>19</v>
      </c>
      <c r="E51" t="s">
        <v>17</v>
      </c>
      <c r="F51" t="s">
        <v>18</v>
      </c>
      <c r="G51" t="s">
        <v>11</v>
      </c>
      <c r="H51" s="4">
        <v>5912</v>
      </c>
      <c r="I51" t="s">
        <v>24</v>
      </c>
      <c r="J51" t="s">
        <v>45</v>
      </c>
      <c r="K51" t="s">
        <v>20</v>
      </c>
      <c r="L51" t="s">
        <v>22</v>
      </c>
      <c r="M51" t="s">
        <v>23</v>
      </c>
      <c r="N51" t="s">
        <v>11</v>
      </c>
      <c r="O51" t="s">
        <v>286</v>
      </c>
      <c r="P51">
        <v>442331</v>
      </c>
      <c r="Q51">
        <v>89185587600019</v>
      </c>
      <c r="R51" s="4">
        <v>47</v>
      </c>
      <c r="S51" s="1">
        <v>45621.625</v>
      </c>
      <c r="T51" t="s">
        <v>287</v>
      </c>
      <c r="U51" t="s">
        <v>42</v>
      </c>
      <c r="V51" t="s">
        <v>288</v>
      </c>
      <c r="W51" t="s">
        <v>14</v>
      </c>
      <c r="X51" t="s">
        <v>44</v>
      </c>
      <c r="Y51" s="6" t="str">
        <f t="shared" si="0"/>
        <v>Domestique</v>
      </c>
      <c r="Z51" s="5">
        <v>0.9</v>
      </c>
      <c r="AA51" s="5" t="s">
        <v>1268</v>
      </c>
      <c r="AB51" s="5" t="s">
        <v>1269</v>
      </c>
      <c r="AC51" s="5" t="s">
        <v>1270</v>
      </c>
      <c r="AD51">
        <f>COUNTIFS($AE$2:$AE$2421,AE51)</f>
        <v>96</v>
      </c>
      <c r="AE5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2" spans="1:31" x14ac:dyDescent="0.35">
      <c r="A52" t="s">
        <v>38</v>
      </c>
      <c r="B52" t="s">
        <v>41</v>
      </c>
      <c r="C52" t="s">
        <v>16</v>
      </c>
      <c r="D52" t="s">
        <v>19</v>
      </c>
      <c r="E52" t="s">
        <v>17</v>
      </c>
      <c r="F52" t="s">
        <v>18</v>
      </c>
      <c r="G52" t="s">
        <v>11</v>
      </c>
      <c r="H52" s="4">
        <v>5912</v>
      </c>
      <c r="I52" t="s">
        <v>24</v>
      </c>
      <c r="J52" t="s">
        <v>45</v>
      </c>
      <c r="K52" t="s">
        <v>20</v>
      </c>
      <c r="L52" t="s">
        <v>22</v>
      </c>
      <c r="M52" t="s">
        <v>23</v>
      </c>
      <c r="N52" t="s">
        <v>11</v>
      </c>
      <c r="O52" t="s">
        <v>295</v>
      </c>
      <c r="P52">
        <v>441479</v>
      </c>
      <c r="Q52">
        <v>81921508800017</v>
      </c>
      <c r="R52" s="4">
        <v>47</v>
      </c>
      <c r="S52" s="1">
        <v>45618.417361111111</v>
      </c>
      <c r="T52" t="s">
        <v>296</v>
      </c>
      <c r="U52" t="s">
        <v>42</v>
      </c>
      <c r="V52" t="s">
        <v>297</v>
      </c>
      <c r="W52" t="s">
        <v>14</v>
      </c>
      <c r="X52" t="s">
        <v>44</v>
      </c>
      <c r="Y52" s="6" t="str">
        <f t="shared" si="0"/>
        <v>Domestique</v>
      </c>
      <c r="Z52" s="5">
        <v>0.9</v>
      </c>
      <c r="AA52" s="5" t="s">
        <v>1268</v>
      </c>
      <c r="AB52" s="5" t="s">
        <v>1269</v>
      </c>
      <c r="AC52" s="5" t="s">
        <v>1270</v>
      </c>
      <c r="AD52">
        <f>COUNTIFS($AE$2:$AE$2421,AE52)</f>
        <v>96</v>
      </c>
      <c r="AE5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3" spans="1:31" x14ac:dyDescent="0.35">
      <c r="A53" t="s">
        <v>38</v>
      </c>
      <c r="B53" t="s">
        <v>41</v>
      </c>
      <c r="C53" t="s">
        <v>16</v>
      </c>
      <c r="D53" t="s">
        <v>19</v>
      </c>
      <c r="E53" t="s">
        <v>17</v>
      </c>
      <c r="F53" t="s">
        <v>18</v>
      </c>
      <c r="G53" t="s">
        <v>11</v>
      </c>
      <c r="H53" s="4">
        <v>5912</v>
      </c>
      <c r="I53" t="s">
        <v>24</v>
      </c>
      <c r="J53" t="s">
        <v>45</v>
      </c>
      <c r="K53" t="s">
        <v>20</v>
      </c>
      <c r="L53" t="s">
        <v>22</v>
      </c>
      <c r="M53" t="s">
        <v>23</v>
      </c>
      <c r="N53" t="s">
        <v>11</v>
      </c>
      <c r="O53" t="s">
        <v>298</v>
      </c>
      <c r="P53">
        <v>440944</v>
      </c>
      <c r="Q53">
        <v>84750451100019</v>
      </c>
      <c r="R53" s="4">
        <v>47</v>
      </c>
      <c r="S53" s="1">
        <v>45616.711805555555</v>
      </c>
      <c r="T53" t="s">
        <v>299</v>
      </c>
      <c r="U53" t="s">
        <v>42</v>
      </c>
      <c r="V53" t="s">
        <v>300</v>
      </c>
      <c r="W53" t="s">
        <v>14</v>
      </c>
      <c r="X53" t="s">
        <v>44</v>
      </c>
      <c r="Y53" s="6" t="str">
        <f t="shared" si="0"/>
        <v>Domestique</v>
      </c>
      <c r="Z53" s="5">
        <v>0.9</v>
      </c>
      <c r="AA53" s="5" t="s">
        <v>1268</v>
      </c>
      <c r="AB53" s="5" t="s">
        <v>1269</v>
      </c>
      <c r="AC53" s="5" t="s">
        <v>1270</v>
      </c>
      <c r="AD53">
        <f>COUNTIFS($AE$2:$AE$2421,AE53)</f>
        <v>96</v>
      </c>
      <c r="AE5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4" spans="1:31" x14ac:dyDescent="0.35">
      <c r="A54" t="s">
        <v>38</v>
      </c>
      <c r="B54" t="s">
        <v>41</v>
      </c>
      <c r="C54" t="s">
        <v>16</v>
      </c>
      <c r="D54" t="s">
        <v>19</v>
      </c>
      <c r="E54" t="s">
        <v>17</v>
      </c>
      <c r="F54" t="s">
        <v>18</v>
      </c>
      <c r="G54" t="s">
        <v>11</v>
      </c>
      <c r="H54" s="4">
        <v>5912</v>
      </c>
      <c r="I54" t="s">
        <v>24</v>
      </c>
      <c r="J54" t="s">
        <v>45</v>
      </c>
      <c r="K54" t="s">
        <v>20</v>
      </c>
      <c r="L54" t="s">
        <v>22</v>
      </c>
      <c r="M54" t="s">
        <v>23</v>
      </c>
      <c r="N54" t="s">
        <v>11</v>
      </c>
      <c r="O54" t="s">
        <v>301</v>
      </c>
      <c r="P54">
        <v>440843</v>
      </c>
      <c r="Q54">
        <v>83099855500015</v>
      </c>
      <c r="R54" s="4">
        <v>47</v>
      </c>
      <c r="S54" s="1">
        <v>45616.679166666669</v>
      </c>
      <c r="T54" t="s">
        <v>302</v>
      </c>
      <c r="U54" t="s">
        <v>42</v>
      </c>
      <c r="V54" t="s">
        <v>303</v>
      </c>
      <c r="W54" t="s">
        <v>14</v>
      </c>
      <c r="X54" t="s">
        <v>44</v>
      </c>
      <c r="Y54" s="6" t="str">
        <f t="shared" si="0"/>
        <v>Domestique</v>
      </c>
      <c r="Z54" s="5">
        <v>0.9</v>
      </c>
      <c r="AA54" s="5" t="s">
        <v>1268</v>
      </c>
      <c r="AB54" s="5" t="s">
        <v>1269</v>
      </c>
      <c r="AC54" s="5" t="s">
        <v>1270</v>
      </c>
      <c r="AD54">
        <f>COUNTIFS($AE$2:$AE$2421,AE54)</f>
        <v>96</v>
      </c>
      <c r="AE5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5" spans="1:31" x14ac:dyDescent="0.35">
      <c r="A55" t="s">
        <v>38</v>
      </c>
      <c r="B55" t="s">
        <v>41</v>
      </c>
      <c r="C55" t="s">
        <v>16</v>
      </c>
      <c r="D55" t="s">
        <v>19</v>
      </c>
      <c r="E55" t="s">
        <v>17</v>
      </c>
      <c r="F55" t="s">
        <v>18</v>
      </c>
      <c r="G55" t="s">
        <v>11</v>
      </c>
      <c r="H55" s="4">
        <v>5912</v>
      </c>
      <c r="I55" t="s">
        <v>24</v>
      </c>
      <c r="J55" t="s">
        <v>45</v>
      </c>
      <c r="K55" t="s">
        <v>20</v>
      </c>
      <c r="L55" t="s">
        <v>22</v>
      </c>
      <c r="M55" t="s">
        <v>23</v>
      </c>
      <c r="N55" t="s">
        <v>11</v>
      </c>
      <c r="O55" t="s">
        <v>304</v>
      </c>
      <c r="P55">
        <v>440321</v>
      </c>
      <c r="Q55">
        <v>89353282000022</v>
      </c>
      <c r="R55" s="4">
        <v>47</v>
      </c>
      <c r="S55" s="1">
        <v>45615.680555555555</v>
      </c>
      <c r="T55" t="s">
        <v>305</v>
      </c>
      <c r="U55" t="s">
        <v>42</v>
      </c>
      <c r="V55" t="s">
        <v>306</v>
      </c>
      <c r="W55" t="s">
        <v>14</v>
      </c>
      <c r="X55" t="s">
        <v>44</v>
      </c>
      <c r="Y55" s="6" t="str">
        <f t="shared" si="0"/>
        <v>Domestique</v>
      </c>
      <c r="Z55" s="5">
        <v>0.9</v>
      </c>
      <c r="AA55" s="5" t="s">
        <v>1268</v>
      </c>
      <c r="AB55" s="5" t="s">
        <v>1269</v>
      </c>
      <c r="AC55" s="5" t="s">
        <v>1270</v>
      </c>
      <c r="AD55">
        <f>COUNTIFS($AE$2:$AE$2421,AE55)</f>
        <v>96</v>
      </c>
      <c r="AE55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6" spans="1:31" x14ac:dyDescent="0.35">
      <c r="A56" t="s">
        <v>38</v>
      </c>
      <c r="B56" t="s">
        <v>41</v>
      </c>
      <c r="C56" t="s">
        <v>16</v>
      </c>
      <c r="D56" t="s">
        <v>19</v>
      </c>
      <c r="E56" t="s">
        <v>17</v>
      </c>
      <c r="F56" t="s">
        <v>18</v>
      </c>
      <c r="G56" t="s">
        <v>11</v>
      </c>
      <c r="H56" s="4">
        <v>5912</v>
      </c>
      <c r="I56" t="s">
        <v>24</v>
      </c>
      <c r="J56" t="s">
        <v>45</v>
      </c>
      <c r="K56" t="s">
        <v>20</v>
      </c>
      <c r="L56" t="s">
        <v>22</v>
      </c>
      <c r="M56" t="s">
        <v>23</v>
      </c>
      <c r="N56" t="s">
        <v>11</v>
      </c>
      <c r="O56" t="s">
        <v>307</v>
      </c>
      <c r="P56">
        <v>439619</v>
      </c>
      <c r="Q56">
        <v>30935813300010</v>
      </c>
      <c r="R56" s="4">
        <v>47</v>
      </c>
      <c r="S56" s="1">
        <v>45614.395833333336</v>
      </c>
      <c r="T56" t="s">
        <v>308</v>
      </c>
      <c r="U56" t="s">
        <v>42</v>
      </c>
      <c r="V56" t="s">
        <v>309</v>
      </c>
      <c r="W56" t="s">
        <v>14</v>
      </c>
      <c r="X56" t="s">
        <v>44</v>
      </c>
      <c r="Y56" s="6" t="str">
        <f t="shared" si="0"/>
        <v>Domestique</v>
      </c>
      <c r="Z56" s="5">
        <v>0.9</v>
      </c>
      <c r="AA56" s="5" t="s">
        <v>1268</v>
      </c>
      <c r="AB56" s="5" t="s">
        <v>1269</v>
      </c>
      <c r="AC56" s="5" t="s">
        <v>1270</v>
      </c>
      <c r="AD56">
        <f>COUNTIFS($AE$2:$AE$2421,AE56)</f>
        <v>96</v>
      </c>
      <c r="AE56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7" spans="1:31" x14ac:dyDescent="0.35">
      <c r="A57" t="s">
        <v>38</v>
      </c>
      <c r="B57" t="s">
        <v>41</v>
      </c>
      <c r="C57" t="s">
        <v>16</v>
      </c>
      <c r="D57" t="s">
        <v>19</v>
      </c>
      <c r="E57" t="s">
        <v>17</v>
      </c>
      <c r="F57" t="s">
        <v>18</v>
      </c>
      <c r="G57" t="s">
        <v>11</v>
      </c>
      <c r="H57" s="4">
        <v>5912</v>
      </c>
      <c r="I57" t="s">
        <v>24</v>
      </c>
      <c r="J57" t="s">
        <v>45</v>
      </c>
      <c r="K57" t="s">
        <v>20</v>
      </c>
      <c r="L57" t="s">
        <v>22</v>
      </c>
      <c r="M57" t="s">
        <v>23</v>
      </c>
      <c r="N57" t="s">
        <v>11</v>
      </c>
      <c r="O57" t="s">
        <v>310</v>
      </c>
      <c r="P57">
        <v>439509</v>
      </c>
      <c r="Q57">
        <v>53478929200024</v>
      </c>
      <c r="R57" s="4">
        <v>47</v>
      </c>
      <c r="S57" s="1">
        <v>45612.593055555553</v>
      </c>
      <c r="T57" t="s">
        <v>311</v>
      </c>
      <c r="U57" t="s">
        <v>42</v>
      </c>
      <c r="V57" t="s">
        <v>312</v>
      </c>
      <c r="W57" t="s">
        <v>14</v>
      </c>
      <c r="X57" t="s">
        <v>44</v>
      </c>
      <c r="Y57" s="6" t="str">
        <f t="shared" si="0"/>
        <v>Domestique</v>
      </c>
      <c r="Z57" s="5">
        <v>0.9</v>
      </c>
      <c r="AA57" s="5" t="s">
        <v>1268</v>
      </c>
      <c r="AB57" s="5" t="s">
        <v>1269</v>
      </c>
      <c r="AC57" s="5" t="s">
        <v>1270</v>
      </c>
      <c r="AD57">
        <f>COUNTIFS($AE$2:$AE$2421,AE57)</f>
        <v>96</v>
      </c>
      <c r="AE57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8" spans="1:31" x14ac:dyDescent="0.35">
      <c r="A58" t="s">
        <v>38</v>
      </c>
      <c r="B58" t="s">
        <v>41</v>
      </c>
      <c r="C58" t="s">
        <v>16</v>
      </c>
      <c r="D58" t="s">
        <v>19</v>
      </c>
      <c r="E58" t="s">
        <v>17</v>
      </c>
      <c r="F58" t="s">
        <v>18</v>
      </c>
      <c r="G58" t="s">
        <v>11</v>
      </c>
      <c r="H58" s="4">
        <v>5912</v>
      </c>
      <c r="I58" t="s">
        <v>24</v>
      </c>
      <c r="J58" t="s">
        <v>45</v>
      </c>
      <c r="K58" t="s">
        <v>20</v>
      </c>
      <c r="L58" t="s">
        <v>22</v>
      </c>
      <c r="M58" t="s">
        <v>23</v>
      </c>
      <c r="N58" t="s">
        <v>11</v>
      </c>
      <c r="O58" t="s">
        <v>313</v>
      </c>
      <c r="P58">
        <v>439383</v>
      </c>
      <c r="Q58">
        <v>52528285100027</v>
      </c>
      <c r="R58" s="4">
        <v>47</v>
      </c>
      <c r="S58" s="1">
        <v>45611.783333333333</v>
      </c>
      <c r="T58" t="s">
        <v>314</v>
      </c>
      <c r="U58" t="s">
        <v>42</v>
      </c>
      <c r="V58" t="s">
        <v>315</v>
      </c>
      <c r="W58" t="s">
        <v>14</v>
      </c>
      <c r="X58" t="s">
        <v>44</v>
      </c>
      <c r="Y58" s="6" t="str">
        <f t="shared" si="0"/>
        <v>Domestique</v>
      </c>
      <c r="Z58" s="5">
        <v>0.9</v>
      </c>
      <c r="AA58" s="5" t="s">
        <v>1268</v>
      </c>
      <c r="AB58" s="5" t="s">
        <v>1269</v>
      </c>
      <c r="AC58" s="5" t="s">
        <v>1270</v>
      </c>
      <c r="AD58">
        <f>COUNTIFS($AE$2:$AE$2421,AE58)</f>
        <v>96</v>
      </c>
      <c r="AE58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59" spans="1:31" x14ac:dyDescent="0.35">
      <c r="A59" t="s">
        <v>38</v>
      </c>
      <c r="B59" t="s">
        <v>41</v>
      </c>
      <c r="C59" t="s">
        <v>16</v>
      </c>
      <c r="D59" t="s">
        <v>19</v>
      </c>
      <c r="E59" t="s">
        <v>17</v>
      </c>
      <c r="F59" t="s">
        <v>18</v>
      </c>
      <c r="G59" t="s">
        <v>11</v>
      </c>
      <c r="H59" s="4">
        <v>5912</v>
      </c>
      <c r="I59" t="s">
        <v>24</v>
      </c>
      <c r="J59" t="s">
        <v>45</v>
      </c>
      <c r="K59" t="s">
        <v>20</v>
      </c>
      <c r="L59" t="s">
        <v>22</v>
      </c>
      <c r="M59" t="s">
        <v>23</v>
      </c>
      <c r="N59" t="s">
        <v>11</v>
      </c>
      <c r="O59" t="s">
        <v>316</v>
      </c>
      <c r="P59">
        <v>439259</v>
      </c>
      <c r="Q59">
        <v>49292578900017</v>
      </c>
      <c r="R59" s="4">
        <v>47</v>
      </c>
      <c r="S59" s="1">
        <v>45611.603472222225</v>
      </c>
      <c r="T59" t="s">
        <v>317</v>
      </c>
      <c r="U59" t="s">
        <v>42</v>
      </c>
      <c r="V59" t="s">
        <v>318</v>
      </c>
      <c r="W59" t="s">
        <v>14</v>
      </c>
      <c r="X59" t="s">
        <v>44</v>
      </c>
      <c r="Y59" s="6" t="str">
        <f t="shared" si="0"/>
        <v>Domestique</v>
      </c>
      <c r="Z59" s="5">
        <v>0.9</v>
      </c>
      <c r="AA59" s="5" t="s">
        <v>1268</v>
      </c>
      <c r="AB59" s="5" t="s">
        <v>1269</v>
      </c>
      <c r="AC59" s="5" t="s">
        <v>1270</v>
      </c>
      <c r="AD59">
        <f>COUNTIFS($AE$2:$AE$2421,AE59)</f>
        <v>96</v>
      </c>
      <c r="AE59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0" spans="1:31" x14ac:dyDescent="0.35">
      <c r="A60" t="s">
        <v>38</v>
      </c>
      <c r="B60" t="s">
        <v>41</v>
      </c>
      <c r="C60" t="s">
        <v>16</v>
      </c>
      <c r="D60" t="s">
        <v>19</v>
      </c>
      <c r="E60" t="s">
        <v>17</v>
      </c>
      <c r="F60" t="s">
        <v>18</v>
      </c>
      <c r="G60" t="s">
        <v>11</v>
      </c>
      <c r="H60" s="4">
        <v>5912</v>
      </c>
      <c r="I60" t="s">
        <v>24</v>
      </c>
      <c r="J60" t="s">
        <v>45</v>
      </c>
      <c r="K60" t="s">
        <v>20</v>
      </c>
      <c r="L60" t="s">
        <v>22</v>
      </c>
      <c r="M60" t="s">
        <v>23</v>
      </c>
      <c r="N60" t="s">
        <v>11</v>
      </c>
      <c r="O60" t="s">
        <v>319</v>
      </c>
      <c r="P60">
        <v>439188</v>
      </c>
      <c r="Q60">
        <v>34996491600036</v>
      </c>
      <c r="R60" s="4">
        <v>47</v>
      </c>
      <c r="S60" s="1">
        <v>45611.509722222225</v>
      </c>
      <c r="T60" t="s">
        <v>320</v>
      </c>
      <c r="U60" t="s">
        <v>42</v>
      </c>
      <c r="V60" t="s">
        <v>321</v>
      </c>
      <c r="W60" t="s">
        <v>14</v>
      </c>
      <c r="X60" t="s">
        <v>44</v>
      </c>
      <c r="Y60" s="6" t="str">
        <f t="shared" si="0"/>
        <v>Domestique</v>
      </c>
      <c r="Z60" s="5">
        <v>0.9</v>
      </c>
      <c r="AA60" s="5" t="s">
        <v>1268</v>
      </c>
      <c r="AB60" s="5" t="s">
        <v>1269</v>
      </c>
      <c r="AC60" s="5" t="s">
        <v>1270</v>
      </c>
      <c r="AD60">
        <f>COUNTIFS($AE$2:$AE$2421,AE60)</f>
        <v>96</v>
      </c>
      <c r="AE60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1" spans="1:31" x14ac:dyDescent="0.35">
      <c r="A61" t="s">
        <v>38</v>
      </c>
      <c r="B61" t="s">
        <v>41</v>
      </c>
      <c r="C61" t="s">
        <v>16</v>
      </c>
      <c r="D61" t="s">
        <v>19</v>
      </c>
      <c r="E61" t="s">
        <v>17</v>
      </c>
      <c r="F61" t="s">
        <v>18</v>
      </c>
      <c r="G61" t="s">
        <v>11</v>
      </c>
      <c r="H61" s="4">
        <v>5912</v>
      </c>
      <c r="I61" t="s">
        <v>24</v>
      </c>
      <c r="J61" t="s">
        <v>45</v>
      </c>
      <c r="K61" t="s">
        <v>20</v>
      </c>
      <c r="L61" t="s">
        <v>22</v>
      </c>
      <c r="M61" t="s">
        <v>23</v>
      </c>
      <c r="N61" t="s">
        <v>11</v>
      </c>
      <c r="O61" t="s">
        <v>322</v>
      </c>
      <c r="P61">
        <v>436953</v>
      </c>
      <c r="Q61">
        <v>49505169000016</v>
      </c>
      <c r="R61" s="4">
        <v>47</v>
      </c>
      <c r="S61" s="1">
        <v>45608.709027777775</v>
      </c>
      <c r="T61" t="s">
        <v>323</v>
      </c>
      <c r="U61" t="s">
        <v>42</v>
      </c>
      <c r="V61" t="s">
        <v>324</v>
      </c>
      <c r="W61" t="s">
        <v>14</v>
      </c>
      <c r="X61" t="s">
        <v>44</v>
      </c>
      <c r="Y61" s="6" t="str">
        <f t="shared" si="0"/>
        <v>Domestique</v>
      </c>
      <c r="Z61" s="5">
        <v>0.9</v>
      </c>
      <c r="AA61" s="5" t="s">
        <v>1268</v>
      </c>
      <c r="AB61" s="5" t="s">
        <v>1269</v>
      </c>
      <c r="AC61" s="5" t="s">
        <v>1270</v>
      </c>
      <c r="AD61">
        <f>COUNTIFS($AE$2:$AE$2421,AE61)</f>
        <v>96</v>
      </c>
      <c r="AE61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2" spans="1:31" x14ac:dyDescent="0.35">
      <c r="A62" t="s">
        <v>38</v>
      </c>
      <c r="B62" t="s">
        <v>41</v>
      </c>
      <c r="C62" t="s">
        <v>16</v>
      </c>
      <c r="D62" t="s">
        <v>19</v>
      </c>
      <c r="E62" t="s">
        <v>17</v>
      </c>
      <c r="F62" t="s">
        <v>18</v>
      </c>
      <c r="G62" t="s">
        <v>11</v>
      </c>
      <c r="H62" s="4">
        <v>5912</v>
      </c>
      <c r="I62" t="s">
        <v>24</v>
      </c>
      <c r="J62" t="s">
        <v>45</v>
      </c>
      <c r="K62" t="s">
        <v>20</v>
      </c>
      <c r="L62" t="s">
        <v>22</v>
      </c>
      <c r="M62" t="s">
        <v>23</v>
      </c>
      <c r="N62" t="s">
        <v>11</v>
      </c>
      <c r="O62" t="s">
        <v>325</v>
      </c>
      <c r="P62">
        <v>436931</v>
      </c>
      <c r="Q62">
        <v>78841372200018</v>
      </c>
      <c r="R62" s="4">
        <v>47</v>
      </c>
      <c r="S62" s="1">
        <v>45608.65902777778</v>
      </c>
      <c r="T62" t="s">
        <v>326</v>
      </c>
      <c r="U62" t="s">
        <v>42</v>
      </c>
      <c r="V62" t="s">
        <v>327</v>
      </c>
      <c r="W62" t="s">
        <v>14</v>
      </c>
      <c r="X62" t="s">
        <v>44</v>
      </c>
      <c r="Y62" s="6" t="str">
        <f t="shared" si="0"/>
        <v>Domestique</v>
      </c>
      <c r="Z62" s="5">
        <v>0.9</v>
      </c>
      <c r="AA62" s="5" t="s">
        <v>1268</v>
      </c>
      <c r="AB62" s="5" t="s">
        <v>1269</v>
      </c>
      <c r="AC62" s="5" t="s">
        <v>1270</v>
      </c>
      <c r="AD62">
        <f>COUNTIFS($AE$2:$AE$2421,AE62)</f>
        <v>96</v>
      </c>
      <c r="AE62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3" spans="1:31" x14ac:dyDescent="0.35">
      <c r="A63" t="s">
        <v>38</v>
      </c>
      <c r="B63" t="s">
        <v>41</v>
      </c>
      <c r="C63" t="s">
        <v>16</v>
      </c>
      <c r="D63" t="s">
        <v>19</v>
      </c>
      <c r="E63" t="s">
        <v>17</v>
      </c>
      <c r="F63" t="s">
        <v>18</v>
      </c>
      <c r="G63" t="s">
        <v>11</v>
      </c>
      <c r="H63" s="4">
        <v>5912</v>
      </c>
      <c r="I63" t="s">
        <v>24</v>
      </c>
      <c r="J63" t="s">
        <v>45</v>
      </c>
      <c r="K63" t="s">
        <v>20</v>
      </c>
      <c r="L63" t="s">
        <v>22</v>
      </c>
      <c r="M63" t="s">
        <v>23</v>
      </c>
      <c r="N63" t="s">
        <v>11</v>
      </c>
      <c r="O63" t="s">
        <v>328</v>
      </c>
      <c r="P63">
        <v>435764</v>
      </c>
      <c r="Q63">
        <v>48295756000014</v>
      </c>
      <c r="R63" s="4">
        <v>47</v>
      </c>
      <c r="S63" s="1">
        <v>45603.689583333333</v>
      </c>
      <c r="T63" t="s">
        <v>329</v>
      </c>
      <c r="U63" t="s">
        <v>42</v>
      </c>
      <c r="V63" t="s">
        <v>330</v>
      </c>
      <c r="W63" t="s">
        <v>14</v>
      </c>
      <c r="X63" t="s">
        <v>44</v>
      </c>
      <c r="Y63" s="6" t="str">
        <f t="shared" si="0"/>
        <v>Domestique</v>
      </c>
      <c r="Z63" s="5">
        <v>0.9</v>
      </c>
      <c r="AA63" s="5" t="s">
        <v>1268</v>
      </c>
      <c r="AB63" s="5" t="s">
        <v>1269</v>
      </c>
      <c r="AC63" s="5" t="s">
        <v>1270</v>
      </c>
      <c r="AD63">
        <f>COUNTIFS($AE$2:$AE$2421,AE63)</f>
        <v>96</v>
      </c>
      <c r="AE63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4" spans="1:31" x14ac:dyDescent="0.35">
      <c r="A64" t="s">
        <v>38</v>
      </c>
      <c r="B64" t="s">
        <v>41</v>
      </c>
      <c r="C64" t="s">
        <v>16</v>
      </c>
      <c r="D64" t="s">
        <v>19</v>
      </c>
      <c r="E64" t="s">
        <v>17</v>
      </c>
      <c r="F64" t="s">
        <v>18</v>
      </c>
      <c r="G64" t="s">
        <v>11</v>
      </c>
      <c r="H64" s="4">
        <v>5912</v>
      </c>
      <c r="I64" t="s">
        <v>24</v>
      </c>
      <c r="J64" t="s">
        <v>45</v>
      </c>
      <c r="K64" t="s">
        <v>20</v>
      </c>
      <c r="L64" t="s">
        <v>22</v>
      </c>
      <c r="M64" t="s">
        <v>23</v>
      </c>
      <c r="N64" t="s">
        <v>11</v>
      </c>
      <c r="O64" t="s">
        <v>331</v>
      </c>
      <c r="P64">
        <v>434926</v>
      </c>
      <c r="Q64">
        <v>88451627900012</v>
      </c>
      <c r="R64" s="4">
        <v>47</v>
      </c>
      <c r="S64" s="1">
        <v>45602.56527777778</v>
      </c>
      <c r="T64" t="s">
        <v>332</v>
      </c>
      <c r="U64" t="s">
        <v>42</v>
      </c>
      <c r="V64" t="s">
        <v>333</v>
      </c>
      <c r="W64" t="s">
        <v>14</v>
      </c>
      <c r="X64" t="s">
        <v>44</v>
      </c>
      <c r="Y64" s="6" t="str">
        <f t="shared" si="0"/>
        <v>Domestique</v>
      </c>
      <c r="Z64" s="5">
        <v>0.9</v>
      </c>
      <c r="AA64" s="5" t="s">
        <v>1268</v>
      </c>
      <c r="AB64" s="5" t="s">
        <v>1269</v>
      </c>
      <c r="AC64" s="5" t="s">
        <v>1270</v>
      </c>
      <c r="AD64">
        <f>COUNTIFS($AE$2:$AE$2421,AE64)</f>
        <v>96</v>
      </c>
      <c r="AE64" t="str">
        <f t="shared" si="1"/>
        <v>AgentSociÃ©tÃ© ou assimilÃ©eBÃ©nÃ©ficiaire non PPE&lt; 12 moisComplet Ã  jourFrance [FR]5912Aucune occurence (12 mois glissants)ProximitÃ©CB/Visa MastercardUniquee-paiement avec 3D SecureFrance [FR]</v>
      </c>
    </row>
    <row r="65" spans="1:31" x14ac:dyDescent="0.35">
      <c r="A65" t="s">
        <v>38</v>
      </c>
      <c r="B65" t="s">
        <v>41</v>
      </c>
      <c r="C65" t="s">
        <v>16</v>
      </c>
      <c r="D65" t="s">
        <v>19</v>
      </c>
      <c r="E65" t="s">
        <v>17</v>
      </c>
      <c r="F65" t="s">
        <v>18</v>
      </c>
      <c r="G65" t="s">
        <v>11</v>
      </c>
      <c r="H65" s="4">
        <v>5912</v>
      </c>
      <c r="I65" t="s">
        <v>24</v>
      </c>
      <c r="J65" t="s">
        <v>45</v>
      </c>
      <c r="K65" t="s">
        <v>20</v>
      </c>
      <c r="L65" t="s">
        <v>22</v>
      </c>
      <c r="M65" t="s">
        <v>23</v>
      </c>
      <c r="N65" t="s">
        <v>11</v>
      </c>
      <c r="O65" t="s">
        <v>334</v>
      </c>
      <c r="P65">
        <v>430479</v>
      </c>
      <c r="Q65">
        <v>93329381300012</v>
      </c>
      <c r="R65" s="4">
        <v>47</v>
      </c>
      <c r="S65" s="1">
        <v>45590.77847222222</v>
      </c>
      <c r="T65" t="s">
        <v>335</v>
      </c>
      <c r="U65" t="s">
        <v>42</v>
      </c>
      <c r="V65" t="s">
        <v>336</v>
      </c>
      <c r="W65" t="s">
        <v>14</v>
      </c>
      <c r="X65" t="s">
        <v>44</v>
      </c>
      <c r="Y65" s="6" t="str">
        <f t="shared" ref="Y65:Y97" si="2">+IF(G65=N65,"Domestique","Autre")</f>
        <v>Domestique</v>
      </c>
      <c r="Z65" s="5">
        <v>0.9</v>
      </c>
      <c r="AA65" s="5" t="s">
        <v>1268</v>
      </c>
      <c r="AB65" s="5" t="s">
        <v>1269</v>
      </c>
      <c r="AC65" s="5" t="s">
        <v>1270</v>
      </c>
      <c r="AD65">
        <f>COUNTIFS($AE$2:$AE$2421,AE65)</f>
        <v>96</v>
      </c>
      <c r="AE65" t="str">
        <f t="shared" ref="AE65:AE97" si="3">+B65&amp;C65&amp;D65&amp;E65&amp;F65&amp;G65&amp;H65&amp;I65&amp;J65&amp;K65&amp;L65&amp;M65&amp;N65</f>
        <v>AgentSociÃ©tÃ© ou assimilÃ©eBÃ©nÃ©ficiaire non PPE&lt; 12 moisComplet Ã  jourFrance [FR]5912Aucune occurence (12 mois glissants)ProximitÃ©CB/Visa MastercardUniquee-paiement avec 3D SecureFrance [FR]</v>
      </c>
    </row>
    <row r="66" spans="1:31" x14ac:dyDescent="0.35">
      <c r="A66" t="s">
        <v>38</v>
      </c>
      <c r="B66" t="s">
        <v>41</v>
      </c>
      <c r="C66" t="s">
        <v>16</v>
      </c>
      <c r="D66" t="s">
        <v>19</v>
      </c>
      <c r="E66" t="s">
        <v>17</v>
      </c>
      <c r="F66" t="s">
        <v>18</v>
      </c>
      <c r="G66" t="s">
        <v>11</v>
      </c>
      <c r="H66" s="4">
        <v>5912</v>
      </c>
      <c r="I66" t="s">
        <v>24</v>
      </c>
      <c r="J66" t="s">
        <v>45</v>
      </c>
      <c r="K66" t="s">
        <v>20</v>
      </c>
      <c r="L66" t="s">
        <v>22</v>
      </c>
      <c r="M66" t="s">
        <v>23</v>
      </c>
      <c r="N66" t="s">
        <v>11</v>
      </c>
      <c r="O66" t="s">
        <v>337</v>
      </c>
      <c r="P66">
        <v>430181</v>
      </c>
      <c r="Q66">
        <v>47955048500029</v>
      </c>
      <c r="R66" s="4">
        <v>47</v>
      </c>
      <c r="S66" s="1">
        <v>45589.495138888888</v>
      </c>
      <c r="T66" t="s">
        <v>338</v>
      </c>
      <c r="U66" t="s">
        <v>42</v>
      </c>
      <c r="V66" t="s">
        <v>339</v>
      </c>
      <c r="W66" t="s">
        <v>14</v>
      </c>
      <c r="X66" t="s">
        <v>44</v>
      </c>
      <c r="Y66" s="6" t="str">
        <f t="shared" si="2"/>
        <v>Domestique</v>
      </c>
      <c r="Z66" s="5">
        <v>0.9</v>
      </c>
      <c r="AA66" s="5" t="s">
        <v>1268</v>
      </c>
      <c r="AB66" s="5" t="s">
        <v>1269</v>
      </c>
      <c r="AC66" s="5" t="s">
        <v>1270</v>
      </c>
      <c r="AD66">
        <f>COUNTIFS($AE$2:$AE$2421,AE66)</f>
        <v>96</v>
      </c>
      <c r="AE66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67" spans="1:31" x14ac:dyDescent="0.35">
      <c r="A67" t="s">
        <v>38</v>
      </c>
      <c r="B67" t="s">
        <v>41</v>
      </c>
      <c r="C67" t="s">
        <v>16</v>
      </c>
      <c r="D67" t="s">
        <v>19</v>
      </c>
      <c r="E67" t="s">
        <v>17</v>
      </c>
      <c r="F67" t="s">
        <v>18</v>
      </c>
      <c r="G67" t="s">
        <v>11</v>
      </c>
      <c r="H67" s="4">
        <v>5912</v>
      </c>
      <c r="I67" t="s">
        <v>24</v>
      </c>
      <c r="J67" t="s">
        <v>45</v>
      </c>
      <c r="K67" t="s">
        <v>20</v>
      </c>
      <c r="L67" t="s">
        <v>22</v>
      </c>
      <c r="M67" t="s">
        <v>23</v>
      </c>
      <c r="N67" t="s">
        <v>11</v>
      </c>
      <c r="O67" t="s">
        <v>340</v>
      </c>
      <c r="P67">
        <v>430022</v>
      </c>
      <c r="Q67">
        <v>48194887500010</v>
      </c>
      <c r="R67" s="4">
        <v>47</v>
      </c>
      <c r="S67" s="1">
        <v>45589.4</v>
      </c>
      <c r="T67" t="s">
        <v>341</v>
      </c>
      <c r="U67" t="s">
        <v>42</v>
      </c>
      <c r="V67" t="s">
        <v>342</v>
      </c>
      <c r="W67" t="s">
        <v>14</v>
      </c>
      <c r="X67" t="s">
        <v>44</v>
      </c>
      <c r="Y67" s="6" t="str">
        <f t="shared" si="2"/>
        <v>Domestique</v>
      </c>
      <c r="Z67" s="5">
        <v>0.9</v>
      </c>
      <c r="AA67" s="5" t="s">
        <v>1268</v>
      </c>
      <c r="AB67" s="5" t="s">
        <v>1269</v>
      </c>
      <c r="AC67" s="5" t="s">
        <v>1270</v>
      </c>
      <c r="AD67">
        <f>COUNTIFS($AE$2:$AE$2421,AE67)</f>
        <v>96</v>
      </c>
      <c r="AE67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68" spans="1:31" x14ac:dyDescent="0.35">
      <c r="A68" t="s">
        <v>38</v>
      </c>
      <c r="B68" t="s">
        <v>41</v>
      </c>
      <c r="C68" t="s">
        <v>16</v>
      </c>
      <c r="D68" t="s">
        <v>19</v>
      </c>
      <c r="E68" t="s">
        <v>17</v>
      </c>
      <c r="F68" t="s">
        <v>18</v>
      </c>
      <c r="G68" t="s">
        <v>11</v>
      </c>
      <c r="H68" s="4">
        <v>5912</v>
      </c>
      <c r="I68" t="s">
        <v>24</v>
      </c>
      <c r="J68" t="s">
        <v>45</v>
      </c>
      <c r="K68" t="s">
        <v>20</v>
      </c>
      <c r="L68" t="s">
        <v>22</v>
      </c>
      <c r="M68" t="s">
        <v>23</v>
      </c>
      <c r="N68" t="s">
        <v>11</v>
      </c>
      <c r="O68" t="s">
        <v>349</v>
      </c>
      <c r="P68">
        <v>428089</v>
      </c>
      <c r="Q68">
        <v>33936086900012</v>
      </c>
      <c r="R68" s="4">
        <v>47</v>
      </c>
      <c r="S68" s="1">
        <v>45583.709722222222</v>
      </c>
      <c r="T68" t="s">
        <v>350</v>
      </c>
      <c r="U68" t="s">
        <v>42</v>
      </c>
      <c r="V68" t="s">
        <v>351</v>
      </c>
      <c r="W68" t="s">
        <v>14</v>
      </c>
      <c r="X68" t="s">
        <v>44</v>
      </c>
      <c r="Y68" s="6" t="str">
        <f t="shared" si="2"/>
        <v>Domestique</v>
      </c>
      <c r="Z68" s="5">
        <v>0.9</v>
      </c>
      <c r="AA68" s="5" t="s">
        <v>1268</v>
      </c>
      <c r="AB68" s="5" t="s">
        <v>1269</v>
      </c>
      <c r="AC68" s="5" t="s">
        <v>1270</v>
      </c>
      <c r="AD68">
        <f>COUNTIFS($AE$2:$AE$2421,AE68)</f>
        <v>96</v>
      </c>
      <c r="AE68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69" spans="1:31" x14ac:dyDescent="0.35">
      <c r="A69" t="s">
        <v>38</v>
      </c>
      <c r="B69" t="s">
        <v>41</v>
      </c>
      <c r="C69" t="s">
        <v>16</v>
      </c>
      <c r="D69" t="s">
        <v>19</v>
      </c>
      <c r="E69" t="s">
        <v>17</v>
      </c>
      <c r="F69" t="s">
        <v>18</v>
      </c>
      <c r="G69" t="s">
        <v>11</v>
      </c>
      <c r="H69" s="4">
        <v>5912</v>
      </c>
      <c r="I69" t="s">
        <v>24</v>
      </c>
      <c r="J69" t="s">
        <v>45</v>
      </c>
      <c r="K69" t="s">
        <v>20</v>
      </c>
      <c r="L69" t="s">
        <v>22</v>
      </c>
      <c r="M69" t="s">
        <v>23</v>
      </c>
      <c r="N69" t="s">
        <v>11</v>
      </c>
      <c r="O69" t="s">
        <v>352</v>
      </c>
      <c r="P69">
        <v>427699</v>
      </c>
      <c r="Q69">
        <v>81265701300015</v>
      </c>
      <c r="R69" s="4">
        <v>47</v>
      </c>
      <c r="S69" s="1">
        <v>45582.680555555555</v>
      </c>
      <c r="T69" t="s">
        <v>353</v>
      </c>
      <c r="U69" t="s">
        <v>42</v>
      </c>
      <c r="V69" t="s">
        <v>354</v>
      </c>
      <c r="W69" t="s">
        <v>14</v>
      </c>
      <c r="X69" t="s">
        <v>44</v>
      </c>
      <c r="Y69" s="6" t="str">
        <f t="shared" si="2"/>
        <v>Domestique</v>
      </c>
      <c r="Z69" s="5">
        <v>0.9</v>
      </c>
      <c r="AA69" s="5" t="s">
        <v>1268</v>
      </c>
      <c r="AB69" s="5" t="s">
        <v>1269</v>
      </c>
      <c r="AC69" s="5" t="s">
        <v>1270</v>
      </c>
      <c r="AD69">
        <f>COUNTIFS($AE$2:$AE$2421,AE69)</f>
        <v>96</v>
      </c>
      <c r="AE69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0" spans="1:31" x14ac:dyDescent="0.35">
      <c r="A70" t="s">
        <v>38</v>
      </c>
      <c r="B70" t="s">
        <v>41</v>
      </c>
      <c r="C70" t="s">
        <v>16</v>
      </c>
      <c r="D70" t="s">
        <v>19</v>
      </c>
      <c r="E70" t="s">
        <v>17</v>
      </c>
      <c r="F70" t="s">
        <v>18</v>
      </c>
      <c r="G70" t="s">
        <v>11</v>
      </c>
      <c r="H70" s="4">
        <v>5912</v>
      </c>
      <c r="I70" t="s">
        <v>24</v>
      </c>
      <c r="J70" t="s">
        <v>45</v>
      </c>
      <c r="K70" t="s">
        <v>20</v>
      </c>
      <c r="L70" t="s">
        <v>22</v>
      </c>
      <c r="M70" t="s">
        <v>23</v>
      </c>
      <c r="N70" t="s">
        <v>11</v>
      </c>
      <c r="O70" t="s">
        <v>355</v>
      </c>
      <c r="P70">
        <v>426857</v>
      </c>
      <c r="Q70">
        <v>82815493000014</v>
      </c>
      <c r="R70" s="4">
        <v>47</v>
      </c>
      <c r="S70" s="1">
        <v>45580.736805555556</v>
      </c>
      <c r="T70" t="s">
        <v>356</v>
      </c>
      <c r="U70" t="s">
        <v>42</v>
      </c>
      <c r="V70" t="s">
        <v>357</v>
      </c>
      <c r="W70" t="s">
        <v>14</v>
      </c>
      <c r="X70" t="s">
        <v>44</v>
      </c>
      <c r="Y70" s="6" t="str">
        <f t="shared" si="2"/>
        <v>Domestique</v>
      </c>
      <c r="Z70" s="5">
        <v>0.9</v>
      </c>
      <c r="AA70" s="5" t="s">
        <v>1268</v>
      </c>
      <c r="AB70" s="5" t="s">
        <v>1269</v>
      </c>
      <c r="AC70" s="5" t="s">
        <v>1270</v>
      </c>
      <c r="AD70">
        <f>COUNTIFS($AE$2:$AE$2421,AE70)</f>
        <v>96</v>
      </c>
      <c r="AE70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1" spans="1:31" x14ac:dyDescent="0.35">
      <c r="A71" t="s">
        <v>38</v>
      </c>
      <c r="B71" t="s">
        <v>41</v>
      </c>
      <c r="C71" t="s">
        <v>16</v>
      </c>
      <c r="D71" t="s">
        <v>19</v>
      </c>
      <c r="E71" t="s">
        <v>17</v>
      </c>
      <c r="F71" t="s">
        <v>18</v>
      </c>
      <c r="G71" t="s">
        <v>11</v>
      </c>
      <c r="H71" s="4">
        <v>5912</v>
      </c>
      <c r="I71" t="s">
        <v>24</v>
      </c>
      <c r="J71" t="s">
        <v>45</v>
      </c>
      <c r="K71" t="s">
        <v>20</v>
      </c>
      <c r="L71" t="s">
        <v>22</v>
      </c>
      <c r="M71" t="s">
        <v>23</v>
      </c>
      <c r="N71" t="s">
        <v>11</v>
      </c>
      <c r="O71" t="s">
        <v>358</v>
      </c>
      <c r="P71">
        <v>426502</v>
      </c>
      <c r="Q71">
        <v>89846897000014</v>
      </c>
      <c r="R71" s="4">
        <v>47</v>
      </c>
      <c r="S71" s="1">
        <v>45580.473611111112</v>
      </c>
      <c r="T71" t="s">
        <v>359</v>
      </c>
      <c r="U71" t="s">
        <v>42</v>
      </c>
      <c r="V71" t="s">
        <v>360</v>
      </c>
      <c r="W71" t="s">
        <v>14</v>
      </c>
      <c r="X71" t="s">
        <v>44</v>
      </c>
      <c r="Y71" s="6" t="str">
        <f t="shared" si="2"/>
        <v>Domestique</v>
      </c>
      <c r="Z71" s="5">
        <v>0.9</v>
      </c>
      <c r="AA71" s="5" t="s">
        <v>1268</v>
      </c>
      <c r="AB71" s="5" t="s">
        <v>1269</v>
      </c>
      <c r="AC71" s="5" t="s">
        <v>1270</v>
      </c>
      <c r="AD71">
        <f>COUNTIFS($AE$2:$AE$2421,AE71)</f>
        <v>96</v>
      </c>
      <c r="AE71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2" spans="1:31" x14ac:dyDescent="0.35">
      <c r="A72" t="s">
        <v>38</v>
      </c>
      <c r="B72" t="s">
        <v>41</v>
      </c>
      <c r="C72" t="s">
        <v>16</v>
      </c>
      <c r="D72" t="s">
        <v>19</v>
      </c>
      <c r="E72" t="s">
        <v>17</v>
      </c>
      <c r="F72" t="s">
        <v>18</v>
      </c>
      <c r="G72" t="s">
        <v>11</v>
      </c>
      <c r="H72" s="4">
        <v>5912</v>
      </c>
      <c r="I72" t="s">
        <v>24</v>
      </c>
      <c r="J72" t="s">
        <v>45</v>
      </c>
      <c r="K72" t="s">
        <v>20</v>
      </c>
      <c r="L72" t="s">
        <v>22</v>
      </c>
      <c r="M72" t="s">
        <v>23</v>
      </c>
      <c r="N72" t="s">
        <v>11</v>
      </c>
      <c r="O72" t="s">
        <v>369</v>
      </c>
      <c r="P72">
        <v>425460</v>
      </c>
      <c r="Q72">
        <v>49892468700011</v>
      </c>
      <c r="R72" s="4">
        <v>47</v>
      </c>
      <c r="S72" s="1">
        <v>45576.731944444444</v>
      </c>
      <c r="T72" t="s">
        <v>370</v>
      </c>
      <c r="U72" t="s">
        <v>42</v>
      </c>
      <c r="V72" t="s">
        <v>371</v>
      </c>
      <c r="W72" t="s">
        <v>14</v>
      </c>
      <c r="X72" t="s">
        <v>44</v>
      </c>
      <c r="Y72" s="6" t="str">
        <f t="shared" si="2"/>
        <v>Domestique</v>
      </c>
      <c r="Z72" s="5">
        <v>0.9</v>
      </c>
      <c r="AA72" s="5" t="s">
        <v>1268</v>
      </c>
      <c r="AB72" s="5" t="s">
        <v>1269</v>
      </c>
      <c r="AC72" s="5" t="s">
        <v>1270</v>
      </c>
      <c r="AD72">
        <f>COUNTIFS($AE$2:$AE$2421,AE72)</f>
        <v>96</v>
      </c>
      <c r="AE72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3" spans="1:31" x14ac:dyDescent="0.35">
      <c r="A73" t="s">
        <v>38</v>
      </c>
      <c r="B73" t="s">
        <v>41</v>
      </c>
      <c r="C73" t="s">
        <v>16</v>
      </c>
      <c r="D73" t="s">
        <v>19</v>
      </c>
      <c r="E73" t="s">
        <v>17</v>
      </c>
      <c r="F73" t="s">
        <v>18</v>
      </c>
      <c r="G73" t="s">
        <v>11</v>
      </c>
      <c r="H73" s="4">
        <v>5912</v>
      </c>
      <c r="I73" t="s">
        <v>24</v>
      </c>
      <c r="J73" t="s">
        <v>45</v>
      </c>
      <c r="K73" t="s">
        <v>20</v>
      </c>
      <c r="L73" t="s">
        <v>22</v>
      </c>
      <c r="M73" t="s">
        <v>23</v>
      </c>
      <c r="N73" t="s">
        <v>11</v>
      </c>
      <c r="O73" t="s">
        <v>372</v>
      </c>
      <c r="P73">
        <v>424947</v>
      </c>
      <c r="Q73">
        <v>78987334600025</v>
      </c>
      <c r="R73" s="4">
        <v>47</v>
      </c>
      <c r="S73" s="1">
        <v>45575.652083333334</v>
      </c>
      <c r="T73" t="s">
        <v>373</v>
      </c>
      <c r="U73" t="s">
        <v>42</v>
      </c>
      <c r="V73" t="s">
        <v>374</v>
      </c>
      <c r="W73" t="s">
        <v>14</v>
      </c>
      <c r="X73" t="s">
        <v>44</v>
      </c>
      <c r="Y73" s="6" t="str">
        <f t="shared" si="2"/>
        <v>Domestique</v>
      </c>
      <c r="Z73" s="5">
        <v>0.9</v>
      </c>
      <c r="AA73" s="5" t="s">
        <v>1268</v>
      </c>
      <c r="AB73" s="5" t="s">
        <v>1269</v>
      </c>
      <c r="AC73" s="5" t="s">
        <v>1270</v>
      </c>
      <c r="AD73">
        <f>COUNTIFS($AE$2:$AE$2421,AE73)</f>
        <v>96</v>
      </c>
      <c r="AE73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4" spans="1:31" x14ac:dyDescent="0.35">
      <c r="A74" t="s">
        <v>38</v>
      </c>
      <c r="B74" t="s">
        <v>41</v>
      </c>
      <c r="C74" t="s">
        <v>16</v>
      </c>
      <c r="D74" t="s">
        <v>19</v>
      </c>
      <c r="E74" t="s">
        <v>17</v>
      </c>
      <c r="F74" t="s">
        <v>18</v>
      </c>
      <c r="G74" t="s">
        <v>11</v>
      </c>
      <c r="H74" s="4">
        <v>5912</v>
      </c>
      <c r="I74" t="s">
        <v>24</v>
      </c>
      <c r="J74" t="s">
        <v>45</v>
      </c>
      <c r="K74" t="s">
        <v>20</v>
      </c>
      <c r="L74" t="s">
        <v>22</v>
      </c>
      <c r="M74" t="s">
        <v>23</v>
      </c>
      <c r="N74" t="s">
        <v>11</v>
      </c>
      <c r="O74" t="s">
        <v>375</v>
      </c>
      <c r="P74">
        <v>424604</v>
      </c>
      <c r="Q74">
        <v>50417999500015</v>
      </c>
      <c r="R74" s="4">
        <v>47</v>
      </c>
      <c r="S74" s="1">
        <v>45574.727083333331</v>
      </c>
      <c r="T74" t="s">
        <v>376</v>
      </c>
      <c r="U74" t="s">
        <v>42</v>
      </c>
      <c r="V74" t="s">
        <v>377</v>
      </c>
      <c r="W74" t="s">
        <v>14</v>
      </c>
      <c r="X74" t="s">
        <v>44</v>
      </c>
      <c r="Y74" s="6" t="str">
        <f t="shared" si="2"/>
        <v>Domestique</v>
      </c>
      <c r="Z74" s="5">
        <v>0.9</v>
      </c>
      <c r="AA74" s="5" t="s">
        <v>1268</v>
      </c>
      <c r="AB74" s="5" t="s">
        <v>1269</v>
      </c>
      <c r="AC74" s="5" t="s">
        <v>1270</v>
      </c>
      <c r="AD74">
        <f>COUNTIFS($AE$2:$AE$2421,AE74)</f>
        <v>96</v>
      </c>
      <c r="AE74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5" spans="1:31" x14ac:dyDescent="0.35">
      <c r="A75" t="s">
        <v>38</v>
      </c>
      <c r="B75" t="s">
        <v>41</v>
      </c>
      <c r="C75" t="s">
        <v>16</v>
      </c>
      <c r="D75" t="s">
        <v>19</v>
      </c>
      <c r="E75" t="s">
        <v>17</v>
      </c>
      <c r="F75" t="s">
        <v>18</v>
      </c>
      <c r="G75" t="s">
        <v>11</v>
      </c>
      <c r="H75" s="4">
        <v>5912</v>
      </c>
      <c r="I75" t="s">
        <v>24</v>
      </c>
      <c r="J75" t="s">
        <v>45</v>
      </c>
      <c r="K75" t="s">
        <v>20</v>
      </c>
      <c r="L75" t="s">
        <v>22</v>
      </c>
      <c r="M75" t="s">
        <v>23</v>
      </c>
      <c r="N75" t="s">
        <v>11</v>
      </c>
      <c r="O75" t="s">
        <v>378</v>
      </c>
      <c r="P75">
        <v>423880</v>
      </c>
      <c r="Q75">
        <v>50087304700012</v>
      </c>
      <c r="R75" s="4">
        <v>47</v>
      </c>
      <c r="S75" s="1">
        <v>45573.489583333336</v>
      </c>
      <c r="T75" t="s">
        <v>379</v>
      </c>
      <c r="U75" t="s">
        <v>42</v>
      </c>
      <c r="V75" t="s">
        <v>380</v>
      </c>
      <c r="W75" t="s">
        <v>14</v>
      </c>
      <c r="X75" t="s">
        <v>44</v>
      </c>
      <c r="Y75" s="6" t="str">
        <f t="shared" si="2"/>
        <v>Domestique</v>
      </c>
      <c r="Z75" s="5">
        <v>0.9</v>
      </c>
      <c r="AA75" s="5" t="s">
        <v>1268</v>
      </c>
      <c r="AB75" s="5" t="s">
        <v>1269</v>
      </c>
      <c r="AC75" s="5" t="s">
        <v>1270</v>
      </c>
      <c r="AD75">
        <f>COUNTIFS($AE$2:$AE$2421,AE75)</f>
        <v>96</v>
      </c>
      <c r="AE75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6" spans="1:31" x14ac:dyDescent="0.35">
      <c r="A76" t="s">
        <v>38</v>
      </c>
      <c r="B76" t="s">
        <v>41</v>
      </c>
      <c r="C76" t="s">
        <v>16</v>
      </c>
      <c r="D76" t="s">
        <v>19</v>
      </c>
      <c r="E76" t="s">
        <v>17</v>
      </c>
      <c r="F76" t="s">
        <v>18</v>
      </c>
      <c r="G76" t="s">
        <v>11</v>
      </c>
      <c r="H76" s="4">
        <v>5912</v>
      </c>
      <c r="I76" t="s">
        <v>24</v>
      </c>
      <c r="J76" t="s">
        <v>45</v>
      </c>
      <c r="K76" t="s">
        <v>20</v>
      </c>
      <c r="L76" t="s">
        <v>22</v>
      </c>
      <c r="M76" t="s">
        <v>23</v>
      </c>
      <c r="N76" t="s">
        <v>11</v>
      </c>
      <c r="O76" t="s">
        <v>381</v>
      </c>
      <c r="P76">
        <v>422771</v>
      </c>
      <c r="Q76">
        <v>75273789000018</v>
      </c>
      <c r="R76" s="4">
        <v>47</v>
      </c>
      <c r="S76" s="1">
        <v>45569.625694444447</v>
      </c>
      <c r="T76" t="s">
        <v>382</v>
      </c>
      <c r="U76" t="s">
        <v>42</v>
      </c>
      <c r="V76" t="s">
        <v>383</v>
      </c>
      <c r="W76" t="s">
        <v>14</v>
      </c>
      <c r="X76" t="s">
        <v>44</v>
      </c>
      <c r="Y76" s="6" t="str">
        <f t="shared" si="2"/>
        <v>Domestique</v>
      </c>
      <c r="Z76" s="5">
        <v>0.9</v>
      </c>
      <c r="AA76" s="5" t="s">
        <v>1268</v>
      </c>
      <c r="AB76" s="5" t="s">
        <v>1269</v>
      </c>
      <c r="AC76" s="5" t="s">
        <v>1270</v>
      </c>
      <c r="AD76">
        <f>COUNTIFS($AE$2:$AE$2421,AE76)</f>
        <v>96</v>
      </c>
      <c r="AE76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7" spans="1:31" x14ac:dyDescent="0.35">
      <c r="A77" t="s">
        <v>38</v>
      </c>
      <c r="B77" t="s">
        <v>41</v>
      </c>
      <c r="C77" t="s">
        <v>16</v>
      </c>
      <c r="D77" t="s">
        <v>19</v>
      </c>
      <c r="E77" t="s">
        <v>17</v>
      </c>
      <c r="F77" t="s">
        <v>18</v>
      </c>
      <c r="G77" t="s">
        <v>11</v>
      </c>
      <c r="H77" s="4">
        <v>5912</v>
      </c>
      <c r="I77" t="s">
        <v>24</v>
      </c>
      <c r="J77" t="s">
        <v>45</v>
      </c>
      <c r="K77" t="s">
        <v>20</v>
      </c>
      <c r="L77" t="s">
        <v>22</v>
      </c>
      <c r="M77" t="s">
        <v>23</v>
      </c>
      <c r="N77" t="s">
        <v>11</v>
      </c>
      <c r="O77" t="s">
        <v>389</v>
      </c>
      <c r="P77">
        <v>421364</v>
      </c>
      <c r="Q77">
        <v>90423594200011</v>
      </c>
      <c r="R77" s="4">
        <v>47</v>
      </c>
      <c r="S77" s="1">
        <v>45566.675694444442</v>
      </c>
      <c r="T77" t="s">
        <v>390</v>
      </c>
      <c r="U77" t="s">
        <v>42</v>
      </c>
      <c r="V77" t="s">
        <v>391</v>
      </c>
      <c r="W77" t="s">
        <v>14</v>
      </c>
      <c r="X77" t="s">
        <v>44</v>
      </c>
      <c r="Y77" s="6" t="str">
        <f t="shared" si="2"/>
        <v>Domestique</v>
      </c>
      <c r="Z77" s="5">
        <v>0.9</v>
      </c>
      <c r="AA77" s="5" t="s">
        <v>1268</v>
      </c>
      <c r="AB77" s="5" t="s">
        <v>1269</v>
      </c>
      <c r="AC77" s="5" t="s">
        <v>1270</v>
      </c>
      <c r="AD77">
        <f>COUNTIFS($AE$2:$AE$2421,AE77)</f>
        <v>96</v>
      </c>
      <c r="AE77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8" spans="1:31" x14ac:dyDescent="0.35">
      <c r="A78" t="s">
        <v>38</v>
      </c>
      <c r="B78" t="s">
        <v>41</v>
      </c>
      <c r="C78" t="s">
        <v>16</v>
      </c>
      <c r="D78" t="s">
        <v>19</v>
      </c>
      <c r="E78" t="s">
        <v>17</v>
      </c>
      <c r="F78" t="s">
        <v>18</v>
      </c>
      <c r="G78" t="s">
        <v>11</v>
      </c>
      <c r="H78" s="4">
        <v>5912</v>
      </c>
      <c r="I78" t="s">
        <v>24</v>
      </c>
      <c r="J78" t="s">
        <v>45</v>
      </c>
      <c r="K78" t="s">
        <v>20</v>
      </c>
      <c r="L78" t="s">
        <v>22</v>
      </c>
      <c r="M78" t="s">
        <v>23</v>
      </c>
      <c r="N78" t="s">
        <v>11</v>
      </c>
      <c r="O78" t="s">
        <v>401</v>
      </c>
      <c r="P78">
        <v>419824</v>
      </c>
      <c r="Q78">
        <v>53392913900012</v>
      </c>
      <c r="R78" s="4" t="s">
        <v>402</v>
      </c>
      <c r="S78" s="1">
        <v>45561.751388888886</v>
      </c>
      <c r="T78" t="s">
        <v>403</v>
      </c>
      <c r="U78" t="s">
        <v>42</v>
      </c>
      <c r="V78" t="s">
        <v>404</v>
      </c>
      <c r="W78" t="s">
        <v>14</v>
      </c>
      <c r="X78" t="s">
        <v>44</v>
      </c>
      <c r="Y78" s="6" t="str">
        <f t="shared" si="2"/>
        <v>Domestique</v>
      </c>
      <c r="Z78" s="5">
        <v>0.9</v>
      </c>
      <c r="AA78" s="5" t="s">
        <v>1268</v>
      </c>
      <c r="AB78" s="5" t="s">
        <v>1269</v>
      </c>
      <c r="AC78" s="5" t="s">
        <v>1270</v>
      </c>
      <c r="AD78">
        <f>COUNTIFS($AE$2:$AE$2421,AE78)</f>
        <v>96</v>
      </c>
      <c r="AE78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79" spans="1:31" x14ac:dyDescent="0.35">
      <c r="A79" t="s">
        <v>38</v>
      </c>
      <c r="B79" t="s">
        <v>41</v>
      </c>
      <c r="C79" t="s">
        <v>16</v>
      </c>
      <c r="D79" t="s">
        <v>19</v>
      </c>
      <c r="E79" t="s">
        <v>17</v>
      </c>
      <c r="F79" t="s">
        <v>18</v>
      </c>
      <c r="G79" t="s">
        <v>11</v>
      </c>
      <c r="H79" s="4">
        <v>5912</v>
      </c>
      <c r="I79" t="s">
        <v>24</v>
      </c>
      <c r="J79" t="s">
        <v>45</v>
      </c>
      <c r="K79" t="s">
        <v>20</v>
      </c>
      <c r="L79" t="s">
        <v>22</v>
      </c>
      <c r="M79" t="s">
        <v>23</v>
      </c>
      <c r="N79" t="s">
        <v>11</v>
      </c>
      <c r="O79" t="s">
        <v>405</v>
      </c>
      <c r="P79">
        <v>418832</v>
      </c>
      <c r="Q79">
        <v>79872206200014</v>
      </c>
      <c r="R79" s="4" t="s">
        <v>402</v>
      </c>
      <c r="S79" s="1">
        <v>45559.720138888886</v>
      </c>
      <c r="T79" t="s">
        <v>406</v>
      </c>
      <c r="U79" t="s">
        <v>42</v>
      </c>
      <c r="V79" t="s">
        <v>407</v>
      </c>
      <c r="W79" t="s">
        <v>14</v>
      </c>
      <c r="X79" t="s">
        <v>44</v>
      </c>
      <c r="Y79" s="6" t="str">
        <f t="shared" si="2"/>
        <v>Domestique</v>
      </c>
      <c r="Z79" s="5">
        <v>0.9</v>
      </c>
      <c r="AA79" s="5" t="s">
        <v>1268</v>
      </c>
      <c r="AB79" s="5" t="s">
        <v>1269</v>
      </c>
      <c r="AC79" s="5" t="s">
        <v>1270</v>
      </c>
      <c r="AD79">
        <f>COUNTIFS($AE$2:$AE$2421,AE79)</f>
        <v>96</v>
      </c>
      <c r="AE79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0" spans="1:31" x14ac:dyDescent="0.35">
      <c r="A80" t="s">
        <v>38</v>
      </c>
      <c r="B80" t="s">
        <v>41</v>
      </c>
      <c r="C80" t="s">
        <v>16</v>
      </c>
      <c r="D80" t="s">
        <v>19</v>
      </c>
      <c r="E80" t="s">
        <v>17</v>
      </c>
      <c r="F80" t="s">
        <v>18</v>
      </c>
      <c r="G80" t="s">
        <v>11</v>
      </c>
      <c r="H80" s="4">
        <v>5912</v>
      </c>
      <c r="I80" t="s">
        <v>24</v>
      </c>
      <c r="J80" t="s">
        <v>45</v>
      </c>
      <c r="K80" t="s">
        <v>20</v>
      </c>
      <c r="L80" t="s">
        <v>22</v>
      </c>
      <c r="M80" t="s">
        <v>23</v>
      </c>
      <c r="N80" t="s">
        <v>11</v>
      </c>
      <c r="O80" t="s">
        <v>408</v>
      </c>
      <c r="P80">
        <v>418690</v>
      </c>
      <c r="Q80">
        <v>80398561300014</v>
      </c>
      <c r="R80" s="4" t="s">
        <v>402</v>
      </c>
      <c r="S80" s="1">
        <v>45559.656944444447</v>
      </c>
      <c r="T80" t="s">
        <v>409</v>
      </c>
      <c r="U80" t="s">
        <v>42</v>
      </c>
      <c r="V80" t="s">
        <v>410</v>
      </c>
      <c r="W80" t="s">
        <v>14</v>
      </c>
      <c r="X80" t="s">
        <v>44</v>
      </c>
      <c r="Y80" s="6" t="str">
        <f t="shared" si="2"/>
        <v>Domestique</v>
      </c>
      <c r="Z80" s="5">
        <v>0.9</v>
      </c>
      <c r="AA80" s="5" t="s">
        <v>1268</v>
      </c>
      <c r="AB80" s="5" t="s">
        <v>1269</v>
      </c>
      <c r="AC80" s="5" t="s">
        <v>1270</v>
      </c>
      <c r="AD80">
        <f>COUNTIFS($AE$2:$AE$2421,AE80)</f>
        <v>96</v>
      </c>
      <c r="AE80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1" spans="1:31" x14ac:dyDescent="0.35">
      <c r="A81" t="s">
        <v>38</v>
      </c>
      <c r="B81" t="s">
        <v>41</v>
      </c>
      <c r="C81" t="s">
        <v>16</v>
      </c>
      <c r="D81" t="s">
        <v>19</v>
      </c>
      <c r="E81" t="s">
        <v>17</v>
      </c>
      <c r="F81" t="s">
        <v>18</v>
      </c>
      <c r="G81" t="s">
        <v>11</v>
      </c>
      <c r="H81" s="4">
        <v>5912</v>
      </c>
      <c r="I81" t="s">
        <v>24</v>
      </c>
      <c r="J81" t="s">
        <v>45</v>
      </c>
      <c r="K81" t="s">
        <v>20</v>
      </c>
      <c r="L81" t="s">
        <v>22</v>
      </c>
      <c r="M81" t="s">
        <v>23</v>
      </c>
      <c r="N81" t="s">
        <v>11</v>
      </c>
      <c r="O81" t="s">
        <v>411</v>
      </c>
      <c r="P81">
        <v>417107</v>
      </c>
      <c r="Q81">
        <v>50418687500010</v>
      </c>
      <c r="R81" s="4">
        <v>47</v>
      </c>
      <c r="S81" s="1">
        <v>45554.590277777781</v>
      </c>
      <c r="T81" t="s">
        <v>412</v>
      </c>
      <c r="U81" t="s">
        <v>42</v>
      </c>
      <c r="V81" t="s">
        <v>413</v>
      </c>
      <c r="W81" t="s">
        <v>14</v>
      </c>
      <c r="X81" t="s">
        <v>44</v>
      </c>
      <c r="Y81" s="6" t="str">
        <f t="shared" si="2"/>
        <v>Domestique</v>
      </c>
      <c r="Z81" s="5">
        <v>0.9</v>
      </c>
      <c r="AA81" s="5" t="s">
        <v>1268</v>
      </c>
      <c r="AB81" s="5" t="s">
        <v>1269</v>
      </c>
      <c r="AC81" s="5" t="s">
        <v>1270</v>
      </c>
      <c r="AD81">
        <f>COUNTIFS($AE$2:$AE$2421,AE81)</f>
        <v>96</v>
      </c>
      <c r="AE81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2" spans="1:31" x14ac:dyDescent="0.35">
      <c r="A82" t="s">
        <v>38</v>
      </c>
      <c r="B82" t="s">
        <v>41</v>
      </c>
      <c r="C82" t="s">
        <v>16</v>
      </c>
      <c r="D82" t="s">
        <v>19</v>
      </c>
      <c r="E82" t="s">
        <v>17</v>
      </c>
      <c r="F82" t="s">
        <v>18</v>
      </c>
      <c r="G82" t="s">
        <v>11</v>
      </c>
      <c r="H82" s="4">
        <v>5912</v>
      </c>
      <c r="I82" t="s">
        <v>24</v>
      </c>
      <c r="J82" t="s">
        <v>45</v>
      </c>
      <c r="K82" t="s">
        <v>20</v>
      </c>
      <c r="L82" t="s">
        <v>22</v>
      </c>
      <c r="M82" t="s">
        <v>23</v>
      </c>
      <c r="N82" t="s">
        <v>11</v>
      </c>
      <c r="O82" t="s">
        <v>414</v>
      </c>
      <c r="P82">
        <v>416183</v>
      </c>
      <c r="Q82">
        <v>49118414900012</v>
      </c>
      <c r="R82" s="4">
        <v>47</v>
      </c>
      <c r="S82" s="1">
        <v>45552.767361111109</v>
      </c>
      <c r="T82" t="s">
        <v>415</v>
      </c>
      <c r="U82" t="s">
        <v>42</v>
      </c>
      <c r="V82" t="s">
        <v>416</v>
      </c>
      <c r="W82" t="s">
        <v>14</v>
      </c>
      <c r="X82" t="s">
        <v>44</v>
      </c>
      <c r="Y82" s="6" t="str">
        <f t="shared" si="2"/>
        <v>Domestique</v>
      </c>
      <c r="Z82" s="5">
        <v>0.9</v>
      </c>
      <c r="AA82" s="5" t="s">
        <v>1268</v>
      </c>
      <c r="AB82" s="5" t="s">
        <v>1269</v>
      </c>
      <c r="AC82" s="5" t="s">
        <v>1270</v>
      </c>
      <c r="AD82">
        <f>COUNTIFS($AE$2:$AE$2421,AE82)</f>
        <v>96</v>
      </c>
      <c r="AE82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3" spans="1:31" x14ac:dyDescent="0.35">
      <c r="A83" t="s">
        <v>38</v>
      </c>
      <c r="B83" t="s">
        <v>41</v>
      </c>
      <c r="C83" t="s">
        <v>16</v>
      </c>
      <c r="D83" t="s">
        <v>19</v>
      </c>
      <c r="E83" t="s">
        <v>17</v>
      </c>
      <c r="F83" t="s">
        <v>18</v>
      </c>
      <c r="G83" t="s">
        <v>11</v>
      </c>
      <c r="H83" s="4">
        <v>5912</v>
      </c>
      <c r="I83" t="s">
        <v>24</v>
      </c>
      <c r="J83" t="s">
        <v>45</v>
      </c>
      <c r="K83" t="s">
        <v>20</v>
      </c>
      <c r="L83" t="s">
        <v>22</v>
      </c>
      <c r="M83" t="s">
        <v>23</v>
      </c>
      <c r="N83" t="s">
        <v>11</v>
      </c>
      <c r="O83" t="s">
        <v>417</v>
      </c>
      <c r="P83">
        <v>416244</v>
      </c>
      <c r="Q83">
        <v>51417604900013</v>
      </c>
      <c r="R83" s="4">
        <v>47</v>
      </c>
      <c r="S83" s="1">
        <v>45552.751388888886</v>
      </c>
      <c r="T83" t="s">
        <v>418</v>
      </c>
      <c r="U83" t="s">
        <v>42</v>
      </c>
      <c r="V83" t="s">
        <v>419</v>
      </c>
      <c r="W83" t="s">
        <v>14</v>
      </c>
      <c r="X83" t="s">
        <v>44</v>
      </c>
      <c r="Y83" s="6" t="str">
        <f t="shared" si="2"/>
        <v>Domestique</v>
      </c>
      <c r="Z83" s="5">
        <v>0.9</v>
      </c>
      <c r="AA83" s="5" t="s">
        <v>1268</v>
      </c>
      <c r="AB83" s="5" t="s">
        <v>1269</v>
      </c>
      <c r="AC83" s="5" t="s">
        <v>1270</v>
      </c>
      <c r="AD83">
        <f>COUNTIFS($AE$2:$AE$2421,AE83)</f>
        <v>96</v>
      </c>
      <c r="AE83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4" spans="1:31" x14ac:dyDescent="0.35">
      <c r="A84" t="s">
        <v>38</v>
      </c>
      <c r="B84" t="s">
        <v>41</v>
      </c>
      <c r="C84" t="s">
        <v>16</v>
      </c>
      <c r="D84" t="s">
        <v>19</v>
      </c>
      <c r="E84" t="s">
        <v>17</v>
      </c>
      <c r="F84" t="s">
        <v>18</v>
      </c>
      <c r="G84" t="s">
        <v>11</v>
      </c>
      <c r="H84" s="4">
        <v>5912</v>
      </c>
      <c r="I84" t="s">
        <v>24</v>
      </c>
      <c r="J84" t="s">
        <v>45</v>
      </c>
      <c r="K84" t="s">
        <v>20</v>
      </c>
      <c r="L84" t="s">
        <v>22</v>
      </c>
      <c r="M84" t="s">
        <v>23</v>
      </c>
      <c r="N84" t="s">
        <v>11</v>
      </c>
      <c r="O84" t="s">
        <v>420</v>
      </c>
      <c r="P84">
        <v>416141</v>
      </c>
      <c r="Q84">
        <v>40906231200023</v>
      </c>
      <c r="R84" s="4">
        <v>47</v>
      </c>
      <c r="S84" s="1">
        <v>45552.667361111111</v>
      </c>
      <c r="T84" t="s">
        <v>421</v>
      </c>
      <c r="U84" t="s">
        <v>42</v>
      </c>
      <c r="V84" t="s">
        <v>422</v>
      </c>
      <c r="W84" t="s">
        <v>14</v>
      </c>
      <c r="X84" t="s">
        <v>44</v>
      </c>
      <c r="Y84" s="6" t="str">
        <f t="shared" si="2"/>
        <v>Domestique</v>
      </c>
      <c r="Z84" s="5">
        <v>0.9</v>
      </c>
      <c r="AA84" s="5" t="s">
        <v>1268</v>
      </c>
      <c r="AB84" s="5" t="s">
        <v>1269</v>
      </c>
      <c r="AC84" s="5" t="s">
        <v>1270</v>
      </c>
      <c r="AD84">
        <f>COUNTIFS($AE$2:$AE$2421,AE84)</f>
        <v>96</v>
      </c>
      <c r="AE84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5" spans="1:31" x14ac:dyDescent="0.35">
      <c r="A85" t="s">
        <v>38</v>
      </c>
      <c r="B85" t="s">
        <v>41</v>
      </c>
      <c r="C85" t="s">
        <v>16</v>
      </c>
      <c r="D85" t="s">
        <v>19</v>
      </c>
      <c r="E85" t="s">
        <v>17</v>
      </c>
      <c r="F85" t="s">
        <v>18</v>
      </c>
      <c r="G85" t="s">
        <v>11</v>
      </c>
      <c r="H85" s="4">
        <v>5912</v>
      </c>
      <c r="I85" t="s">
        <v>24</v>
      </c>
      <c r="J85" t="s">
        <v>45</v>
      </c>
      <c r="K85" t="s">
        <v>20</v>
      </c>
      <c r="L85" t="s">
        <v>22</v>
      </c>
      <c r="M85" t="s">
        <v>23</v>
      </c>
      <c r="N85" t="s">
        <v>11</v>
      </c>
      <c r="O85" t="s">
        <v>423</v>
      </c>
      <c r="P85">
        <v>414209</v>
      </c>
      <c r="Q85">
        <v>49164595800027</v>
      </c>
      <c r="R85" s="4">
        <v>47</v>
      </c>
      <c r="S85" s="1">
        <v>45546.660416666666</v>
      </c>
      <c r="T85" t="s">
        <v>424</v>
      </c>
      <c r="U85" t="s">
        <v>42</v>
      </c>
      <c r="V85" t="s">
        <v>425</v>
      </c>
      <c r="W85" t="s">
        <v>14</v>
      </c>
      <c r="X85" t="s">
        <v>44</v>
      </c>
      <c r="Y85" s="6" t="str">
        <f t="shared" si="2"/>
        <v>Domestique</v>
      </c>
      <c r="Z85" s="5">
        <v>0.9</v>
      </c>
      <c r="AA85" s="5" t="s">
        <v>1268</v>
      </c>
      <c r="AB85" s="5" t="s">
        <v>1269</v>
      </c>
      <c r="AC85" s="5" t="s">
        <v>1270</v>
      </c>
      <c r="AD85">
        <f>COUNTIFS($AE$2:$AE$2421,AE85)</f>
        <v>96</v>
      </c>
      <c r="AE85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6" spans="1:31" x14ac:dyDescent="0.35">
      <c r="A86" t="s">
        <v>38</v>
      </c>
      <c r="B86" t="s">
        <v>41</v>
      </c>
      <c r="C86" t="s">
        <v>16</v>
      </c>
      <c r="D86" t="s">
        <v>19</v>
      </c>
      <c r="E86" t="s">
        <v>17</v>
      </c>
      <c r="F86" t="s">
        <v>18</v>
      </c>
      <c r="G86" t="s">
        <v>11</v>
      </c>
      <c r="H86" s="4">
        <v>5912</v>
      </c>
      <c r="I86" t="s">
        <v>24</v>
      </c>
      <c r="J86" t="s">
        <v>45</v>
      </c>
      <c r="K86" t="s">
        <v>20</v>
      </c>
      <c r="L86" t="s">
        <v>22</v>
      </c>
      <c r="M86" t="s">
        <v>23</v>
      </c>
      <c r="N86" t="s">
        <v>11</v>
      </c>
      <c r="O86" t="s">
        <v>426</v>
      </c>
      <c r="P86">
        <v>413791</v>
      </c>
      <c r="Q86">
        <v>43948201900023</v>
      </c>
      <c r="R86" s="4">
        <v>47</v>
      </c>
      <c r="S86" s="1">
        <v>45545.713888888888</v>
      </c>
      <c r="T86" t="s">
        <v>427</v>
      </c>
      <c r="U86" t="s">
        <v>42</v>
      </c>
      <c r="V86" t="s">
        <v>428</v>
      </c>
      <c r="W86" t="s">
        <v>14</v>
      </c>
      <c r="X86" t="s">
        <v>44</v>
      </c>
      <c r="Y86" s="6" t="str">
        <f t="shared" si="2"/>
        <v>Domestique</v>
      </c>
      <c r="Z86" s="5">
        <v>0.9</v>
      </c>
      <c r="AA86" s="5" t="s">
        <v>1268</v>
      </c>
      <c r="AB86" s="5" t="s">
        <v>1269</v>
      </c>
      <c r="AC86" s="5" t="s">
        <v>1270</v>
      </c>
      <c r="AD86">
        <f>COUNTIFS($AE$2:$AE$2421,AE86)</f>
        <v>96</v>
      </c>
      <c r="AE86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7" spans="1:31" x14ac:dyDescent="0.35">
      <c r="A87" t="s">
        <v>38</v>
      </c>
      <c r="B87" t="s">
        <v>41</v>
      </c>
      <c r="C87" t="s">
        <v>16</v>
      </c>
      <c r="D87" t="s">
        <v>19</v>
      </c>
      <c r="E87" t="s">
        <v>17</v>
      </c>
      <c r="F87" t="s">
        <v>18</v>
      </c>
      <c r="G87" t="s">
        <v>11</v>
      </c>
      <c r="H87" s="4">
        <v>5912</v>
      </c>
      <c r="I87" t="s">
        <v>24</v>
      </c>
      <c r="J87" t="s">
        <v>45</v>
      </c>
      <c r="K87" t="s">
        <v>20</v>
      </c>
      <c r="L87" t="s">
        <v>22</v>
      </c>
      <c r="M87" t="s">
        <v>23</v>
      </c>
      <c r="N87" t="s">
        <v>11</v>
      </c>
      <c r="O87" t="s">
        <v>429</v>
      </c>
      <c r="P87">
        <v>412370</v>
      </c>
      <c r="Q87">
        <v>49021592800022</v>
      </c>
      <c r="R87" s="4">
        <v>47</v>
      </c>
      <c r="S87" s="1">
        <v>45541.70208333333</v>
      </c>
      <c r="T87" t="s">
        <v>430</v>
      </c>
      <c r="U87" t="s">
        <v>42</v>
      </c>
      <c r="V87" t="s">
        <v>431</v>
      </c>
      <c r="W87" t="s">
        <v>14</v>
      </c>
      <c r="X87" t="s">
        <v>44</v>
      </c>
      <c r="Y87" s="6" t="str">
        <f t="shared" si="2"/>
        <v>Domestique</v>
      </c>
      <c r="Z87" s="5">
        <v>0.9</v>
      </c>
      <c r="AA87" s="5" t="s">
        <v>1268</v>
      </c>
      <c r="AB87" s="5" t="s">
        <v>1269</v>
      </c>
      <c r="AC87" s="5" t="s">
        <v>1270</v>
      </c>
      <c r="AD87">
        <f>COUNTIFS($AE$2:$AE$2421,AE87)</f>
        <v>96</v>
      </c>
      <c r="AE87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8" spans="1:31" x14ac:dyDescent="0.35">
      <c r="A88" t="s">
        <v>38</v>
      </c>
      <c r="B88" t="s">
        <v>41</v>
      </c>
      <c r="C88" t="s">
        <v>16</v>
      </c>
      <c r="D88" t="s">
        <v>19</v>
      </c>
      <c r="E88" t="s">
        <v>17</v>
      </c>
      <c r="F88" t="s">
        <v>18</v>
      </c>
      <c r="G88" t="s">
        <v>11</v>
      </c>
      <c r="H88" s="4">
        <v>5912</v>
      </c>
      <c r="I88" t="s">
        <v>24</v>
      </c>
      <c r="J88" t="s">
        <v>45</v>
      </c>
      <c r="K88" t="s">
        <v>20</v>
      </c>
      <c r="L88" t="s">
        <v>22</v>
      </c>
      <c r="M88" t="s">
        <v>23</v>
      </c>
      <c r="N88" t="s">
        <v>11</v>
      </c>
      <c r="O88" t="s">
        <v>432</v>
      </c>
      <c r="P88">
        <v>405332</v>
      </c>
      <c r="Q88">
        <v>49296913400013</v>
      </c>
      <c r="R88" s="4">
        <v>47</v>
      </c>
      <c r="S88" s="1">
        <v>45518.398611111108</v>
      </c>
      <c r="T88" t="s">
        <v>433</v>
      </c>
      <c r="U88" t="s">
        <v>42</v>
      </c>
      <c r="V88" t="s">
        <v>434</v>
      </c>
      <c r="W88" t="s">
        <v>14</v>
      </c>
      <c r="X88" t="s">
        <v>44</v>
      </c>
      <c r="Y88" s="6" t="str">
        <f t="shared" si="2"/>
        <v>Domestique</v>
      </c>
      <c r="Z88" s="5">
        <v>0.9</v>
      </c>
      <c r="AA88" s="5" t="s">
        <v>1268</v>
      </c>
      <c r="AB88" s="5" t="s">
        <v>1269</v>
      </c>
      <c r="AC88" s="5" t="s">
        <v>1270</v>
      </c>
      <c r="AD88">
        <f>COUNTIFS($AE$2:$AE$2421,AE88)</f>
        <v>96</v>
      </c>
      <c r="AE88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89" spans="1:31" x14ac:dyDescent="0.35">
      <c r="A89" t="s">
        <v>38</v>
      </c>
      <c r="B89" t="s">
        <v>41</v>
      </c>
      <c r="C89" t="s">
        <v>16</v>
      </c>
      <c r="D89" t="s">
        <v>19</v>
      </c>
      <c r="E89" t="s">
        <v>17</v>
      </c>
      <c r="F89" t="s">
        <v>18</v>
      </c>
      <c r="G89" t="s">
        <v>11</v>
      </c>
      <c r="H89" s="4">
        <v>5912</v>
      </c>
      <c r="I89" t="s">
        <v>24</v>
      </c>
      <c r="J89" t="s">
        <v>45</v>
      </c>
      <c r="K89" t="s">
        <v>20</v>
      </c>
      <c r="L89" t="s">
        <v>22</v>
      </c>
      <c r="M89" t="s">
        <v>23</v>
      </c>
      <c r="N89" t="s">
        <v>11</v>
      </c>
      <c r="O89" t="s">
        <v>443</v>
      </c>
      <c r="P89">
        <v>399957</v>
      </c>
      <c r="Q89">
        <v>90235698900019</v>
      </c>
      <c r="R89" s="4">
        <v>47</v>
      </c>
      <c r="S89" s="1">
        <v>45498.607638888891</v>
      </c>
      <c r="T89" t="s">
        <v>444</v>
      </c>
      <c r="U89" t="s">
        <v>42</v>
      </c>
      <c r="V89" t="s">
        <v>445</v>
      </c>
      <c r="W89" t="s">
        <v>14</v>
      </c>
      <c r="X89" t="s">
        <v>44</v>
      </c>
      <c r="Y89" s="6" t="str">
        <f t="shared" si="2"/>
        <v>Domestique</v>
      </c>
      <c r="Z89" s="5">
        <v>0.9</v>
      </c>
      <c r="AA89" s="5" t="s">
        <v>1268</v>
      </c>
      <c r="AB89" s="5" t="s">
        <v>1269</v>
      </c>
      <c r="AC89" s="5" t="s">
        <v>1270</v>
      </c>
      <c r="AD89">
        <f>COUNTIFS($AE$2:$AE$2421,AE89)</f>
        <v>96</v>
      </c>
      <c r="AE89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0" spans="1:31" x14ac:dyDescent="0.35">
      <c r="A90" t="s">
        <v>38</v>
      </c>
      <c r="B90" t="s">
        <v>41</v>
      </c>
      <c r="C90" t="s">
        <v>16</v>
      </c>
      <c r="D90" t="s">
        <v>19</v>
      </c>
      <c r="E90" t="s">
        <v>17</v>
      </c>
      <c r="F90" t="s">
        <v>18</v>
      </c>
      <c r="G90" t="s">
        <v>11</v>
      </c>
      <c r="H90" s="4">
        <v>5912</v>
      </c>
      <c r="I90" t="s">
        <v>24</v>
      </c>
      <c r="J90" t="s">
        <v>45</v>
      </c>
      <c r="K90" t="s">
        <v>20</v>
      </c>
      <c r="L90" t="s">
        <v>22</v>
      </c>
      <c r="M90" t="s">
        <v>23</v>
      </c>
      <c r="N90" t="s">
        <v>11</v>
      </c>
      <c r="O90" t="s">
        <v>446</v>
      </c>
      <c r="P90">
        <v>399949</v>
      </c>
      <c r="Q90">
        <v>80037720200018</v>
      </c>
      <c r="R90" s="4">
        <v>47</v>
      </c>
      <c r="S90" s="1">
        <v>45498.568749999999</v>
      </c>
      <c r="T90" t="s">
        <v>447</v>
      </c>
      <c r="U90" t="s">
        <v>42</v>
      </c>
      <c r="V90" t="s">
        <v>448</v>
      </c>
      <c r="W90" t="s">
        <v>14</v>
      </c>
      <c r="X90" t="s">
        <v>44</v>
      </c>
      <c r="Y90" s="6" t="str">
        <f t="shared" si="2"/>
        <v>Domestique</v>
      </c>
      <c r="Z90" s="5">
        <v>0.9</v>
      </c>
      <c r="AA90" s="5" t="s">
        <v>1268</v>
      </c>
      <c r="AB90" s="5" t="s">
        <v>1269</v>
      </c>
      <c r="AC90" s="5" t="s">
        <v>1270</v>
      </c>
      <c r="AD90">
        <f>COUNTIFS($AE$2:$AE$2421,AE90)</f>
        <v>96</v>
      </c>
      <c r="AE90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1" spans="1:31" x14ac:dyDescent="0.35">
      <c r="A91" t="s">
        <v>38</v>
      </c>
      <c r="B91" t="s">
        <v>41</v>
      </c>
      <c r="C91" t="s">
        <v>16</v>
      </c>
      <c r="D91" t="s">
        <v>19</v>
      </c>
      <c r="E91" t="s">
        <v>17</v>
      </c>
      <c r="F91" t="s">
        <v>18</v>
      </c>
      <c r="G91" t="s">
        <v>11</v>
      </c>
      <c r="H91" s="4">
        <v>5912</v>
      </c>
      <c r="I91" t="s">
        <v>24</v>
      </c>
      <c r="J91" t="s">
        <v>45</v>
      </c>
      <c r="K91" t="s">
        <v>20</v>
      </c>
      <c r="L91" t="s">
        <v>22</v>
      </c>
      <c r="M91" t="s">
        <v>23</v>
      </c>
      <c r="N91" t="s">
        <v>11</v>
      </c>
      <c r="O91" t="s">
        <v>449</v>
      </c>
      <c r="P91">
        <v>399613</v>
      </c>
      <c r="Q91">
        <v>45333498900010</v>
      </c>
      <c r="R91" s="4">
        <v>47</v>
      </c>
      <c r="S91" s="1">
        <v>45497.584027777775</v>
      </c>
      <c r="T91" t="s">
        <v>450</v>
      </c>
      <c r="U91" t="s">
        <v>42</v>
      </c>
      <c r="V91" t="s">
        <v>451</v>
      </c>
      <c r="W91" t="s">
        <v>14</v>
      </c>
      <c r="X91" t="s">
        <v>44</v>
      </c>
      <c r="Y91" s="6" t="str">
        <f t="shared" si="2"/>
        <v>Domestique</v>
      </c>
      <c r="Z91" s="5">
        <v>0.9</v>
      </c>
      <c r="AA91" s="5" t="s">
        <v>1268</v>
      </c>
      <c r="AB91" s="5" t="s">
        <v>1269</v>
      </c>
      <c r="AC91" s="5" t="s">
        <v>1270</v>
      </c>
      <c r="AD91">
        <f>COUNTIFS($AE$2:$AE$2421,AE91)</f>
        <v>96</v>
      </c>
      <c r="AE91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2" spans="1:31" x14ac:dyDescent="0.35">
      <c r="A92" t="s">
        <v>38</v>
      </c>
      <c r="B92" t="s">
        <v>41</v>
      </c>
      <c r="C92" t="s">
        <v>16</v>
      </c>
      <c r="D92" t="s">
        <v>19</v>
      </c>
      <c r="E92" t="s">
        <v>17</v>
      </c>
      <c r="F92" t="s">
        <v>18</v>
      </c>
      <c r="G92" t="s">
        <v>11</v>
      </c>
      <c r="H92" s="4">
        <v>5912</v>
      </c>
      <c r="I92" t="s">
        <v>24</v>
      </c>
      <c r="J92" t="s">
        <v>45</v>
      </c>
      <c r="K92" t="s">
        <v>20</v>
      </c>
      <c r="L92" t="s">
        <v>22</v>
      </c>
      <c r="M92" t="s">
        <v>23</v>
      </c>
      <c r="N92" t="s">
        <v>11</v>
      </c>
      <c r="O92" t="s">
        <v>452</v>
      </c>
      <c r="P92">
        <v>399596</v>
      </c>
      <c r="Q92">
        <v>49956532300023</v>
      </c>
      <c r="R92" s="4">
        <v>47</v>
      </c>
      <c r="S92" s="1">
        <v>45497.455555555556</v>
      </c>
      <c r="T92" t="s">
        <v>453</v>
      </c>
      <c r="U92" t="s">
        <v>42</v>
      </c>
      <c r="V92" t="s">
        <v>454</v>
      </c>
      <c r="W92" t="s">
        <v>14</v>
      </c>
      <c r="X92" t="s">
        <v>44</v>
      </c>
      <c r="Y92" s="6" t="str">
        <f t="shared" si="2"/>
        <v>Domestique</v>
      </c>
      <c r="Z92" s="5">
        <v>0.9</v>
      </c>
      <c r="AA92" s="5" t="s">
        <v>1268</v>
      </c>
      <c r="AB92" s="5" t="s">
        <v>1269</v>
      </c>
      <c r="AC92" s="5" t="s">
        <v>1270</v>
      </c>
      <c r="AD92">
        <f>COUNTIFS($AE$2:$AE$2421,AE92)</f>
        <v>96</v>
      </c>
      <c r="AE92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3" spans="1:31" x14ac:dyDescent="0.35">
      <c r="A93" t="s">
        <v>38</v>
      </c>
      <c r="B93" t="s">
        <v>41</v>
      </c>
      <c r="C93" t="s">
        <v>16</v>
      </c>
      <c r="D93" t="s">
        <v>19</v>
      </c>
      <c r="E93" t="s">
        <v>17</v>
      </c>
      <c r="F93" t="s">
        <v>18</v>
      </c>
      <c r="G93" t="s">
        <v>11</v>
      </c>
      <c r="H93" s="4">
        <v>5912</v>
      </c>
      <c r="I93" t="s">
        <v>24</v>
      </c>
      <c r="J93" t="s">
        <v>45</v>
      </c>
      <c r="K93" t="s">
        <v>20</v>
      </c>
      <c r="L93" t="s">
        <v>22</v>
      </c>
      <c r="M93" t="s">
        <v>23</v>
      </c>
      <c r="N93" t="s">
        <v>11</v>
      </c>
      <c r="O93" t="s">
        <v>455</v>
      </c>
      <c r="P93">
        <v>398491</v>
      </c>
      <c r="Q93">
        <v>47995308500020</v>
      </c>
      <c r="R93" s="4">
        <v>47</v>
      </c>
      <c r="S93" s="1">
        <v>45491.679166666669</v>
      </c>
      <c r="T93" t="s">
        <v>456</v>
      </c>
      <c r="U93" t="s">
        <v>42</v>
      </c>
      <c r="V93" t="s">
        <v>457</v>
      </c>
      <c r="W93" t="s">
        <v>14</v>
      </c>
      <c r="X93" t="s">
        <v>44</v>
      </c>
      <c r="Y93" s="6" t="str">
        <f t="shared" si="2"/>
        <v>Domestique</v>
      </c>
      <c r="Z93" s="5">
        <v>0.9</v>
      </c>
      <c r="AA93" s="5" t="s">
        <v>1268</v>
      </c>
      <c r="AB93" s="5" t="s">
        <v>1269</v>
      </c>
      <c r="AC93" s="5" t="s">
        <v>1270</v>
      </c>
      <c r="AD93">
        <f>COUNTIFS($AE$2:$AE$2421,AE93)</f>
        <v>96</v>
      </c>
      <c r="AE93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4" spans="1:31" x14ac:dyDescent="0.35">
      <c r="A94" t="s">
        <v>38</v>
      </c>
      <c r="B94" t="s">
        <v>41</v>
      </c>
      <c r="C94" t="s">
        <v>16</v>
      </c>
      <c r="D94" t="s">
        <v>19</v>
      </c>
      <c r="E94" t="s">
        <v>17</v>
      </c>
      <c r="F94" t="s">
        <v>18</v>
      </c>
      <c r="G94" t="s">
        <v>11</v>
      </c>
      <c r="H94" s="4">
        <v>5912</v>
      </c>
      <c r="I94" t="s">
        <v>24</v>
      </c>
      <c r="J94" t="s">
        <v>45</v>
      </c>
      <c r="K94" t="s">
        <v>20</v>
      </c>
      <c r="L94" t="s">
        <v>22</v>
      </c>
      <c r="M94" t="s">
        <v>23</v>
      </c>
      <c r="N94" t="s">
        <v>11</v>
      </c>
      <c r="O94" t="s">
        <v>458</v>
      </c>
      <c r="P94">
        <v>398477</v>
      </c>
      <c r="Q94">
        <v>82276026000015</v>
      </c>
      <c r="R94" s="4">
        <v>47</v>
      </c>
      <c r="S94" s="1">
        <v>45491.661111111112</v>
      </c>
      <c r="T94" t="s">
        <v>459</v>
      </c>
      <c r="U94" t="s">
        <v>42</v>
      </c>
      <c r="V94" t="s">
        <v>460</v>
      </c>
      <c r="W94" t="s">
        <v>14</v>
      </c>
      <c r="X94" t="s">
        <v>44</v>
      </c>
      <c r="Y94" s="6" t="str">
        <f t="shared" si="2"/>
        <v>Domestique</v>
      </c>
      <c r="Z94" s="5">
        <v>0.9</v>
      </c>
      <c r="AA94" s="5" t="s">
        <v>1268</v>
      </c>
      <c r="AB94" s="5" t="s">
        <v>1269</v>
      </c>
      <c r="AC94" s="5" t="s">
        <v>1270</v>
      </c>
      <c r="AD94">
        <f>COUNTIFS($AE$2:$AE$2421,AE94)</f>
        <v>96</v>
      </c>
      <c r="AE94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5" spans="1:31" x14ac:dyDescent="0.35">
      <c r="A95" t="s">
        <v>38</v>
      </c>
      <c r="B95" t="s">
        <v>41</v>
      </c>
      <c r="C95" t="s">
        <v>16</v>
      </c>
      <c r="D95" t="s">
        <v>19</v>
      </c>
      <c r="E95" t="s">
        <v>17</v>
      </c>
      <c r="F95" t="s">
        <v>18</v>
      </c>
      <c r="G95" t="s">
        <v>11</v>
      </c>
      <c r="H95" s="4">
        <v>5912</v>
      </c>
      <c r="I95" t="s">
        <v>24</v>
      </c>
      <c r="J95" t="s">
        <v>45</v>
      </c>
      <c r="K95" t="s">
        <v>20</v>
      </c>
      <c r="L95" t="s">
        <v>22</v>
      </c>
      <c r="M95" t="s">
        <v>23</v>
      </c>
      <c r="N95" t="s">
        <v>11</v>
      </c>
      <c r="O95" t="s">
        <v>461</v>
      </c>
      <c r="P95">
        <v>396613</v>
      </c>
      <c r="Q95">
        <v>48132447300026</v>
      </c>
      <c r="R95" s="4">
        <v>47</v>
      </c>
      <c r="S95" s="1">
        <v>45485.460416666669</v>
      </c>
      <c r="T95" t="s">
        <v>462</v>
      </c>
      <c r="U95" t="s">
        <v>42</v>
      </c>
      <c r="V95" t="s">
        <v>463</v>
      </c>
      <c r="W95" t="s">
        <v>14</v>
      </c>
      <c r="X95" t="s">
        <v>44</v>
      </c>
      <c r="Y95" s="6" t="str">
        <f t="shared" si="2"/>
        <v>Domestique</v>
      </c>
      <c r="Z95" s="5">
        <v>0.9</v>
      </c>
      <c r="AA95" s="5" t="s">
        <v>1268</v>
      </c>
      <c r="AB95" s="5" t="s">
        <v>1269</v>
      </c>
      <c r="AC95" s="5" t="s">
        <v>1270</v>
      </c>
      <c r="AD95">
        <f>COUNTIFS($AE$2:$AE$2421,AE95)</f>
        <v>96</v>
      </c>
      <c r="AE95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6" spans="1:31" x14ac:dyDescent="0.35">
      <c r="A96" t="s">
        <v>38</v>
      </c>
      <c r="B96" t="s">
        <v>41</v>
      </c>
      <c r="C96" t="s">
        <v>16</v>
      </c>
      <c r="D96" t="s">
        <v>19</v>
      </c>
      <c r="E96" t="s">
        <v>17</v>
      </c>
      <c r="F96" t="s">
        <v>18</v>
      </c>
      <c r="G96" t="s">
        <v>11</v>
      </c>
      <c r="H96" s="4">
        <v>5912</v>
      </c>
      <c r="I96" t="s">
        <v>24</v>
      </c>
      <c r="J96" t="s">
        <v>45</v>
      </c>
      <c r="K96" t="s">
        <v>20</v>
      </c>
      <c r="L96" t="s">
        <v>22</v>
      </c>
      <c r="M96" t="s">
        <v>23</v>
      </c>
      <c r="N96" t="s">
        <v>11</v>
      </c>
      <c r="O96" t="s">
        <v>464</v>
      </c>
      <c r="P96">
        <v>395662</v>
      </c>
      <c r="Q96">
        <v>90331052200011</v>
      </c>
      <c r="R96" s="4">
        <v>47</v>
      </c>
      <c r="S96" s="1">
        <v>45483.456944444442</v>
      </c>
      <c r="T96" t="s">
        <v>465</v>
      </c>
      <c r="U96" t="s">
        <v>42</v>
      </c>
      <c r="V96" t="s">
        <v>466</v>
      </c>
      <c r="W96" t="s">
        <v>14</v>
      </c>
      <c r="X96" t="s">
        <v>44</v>
      </c>
      <c r="Y96" s="6" t="str">
        <f t="shared" si="2"/>
        <v>Domestique</v>
      </c>
      <c r="Z96" s="5">
        <v>0.9</v>
      </c>
      <c r="AA96" s="5" t="s">
        <v>1268</v>
      </c>
      <c r="AB96" s="5" t="s">
        <v>1269</v>
      </c>
      <c r="AC96" s="5" t="s">
        <v>1270</v>
      </c>
      <c r="AD96">
        <f>COUNTIFS($AE$2:$AE$2421,AE96)</f>
        <v>96</v>
      </c>
      <c r="AE96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7" spans="1:31" x14ac:dyDescent="0.35">
      <c r="A97" t="s">
        <v>38</v>
      </c>
      <c r="B97" t="s">
        <v>41</v>
      </c>
      <c r="C97" t="s">
        <v>16</v>
      </c>
      <c r="D97" t="s">
        <v>19</v>
      </c>
      <c r="E97" t="s">
        <v>17</v>
      </c>
      <c r="F97" t="s">
        <v>18</v>
      </c>
      <c r="G97" t="s">
        <v>11</v>
      </c>
      <c r="H97" s="4">
        <v>5912</v>
      </c>
      <c r="I97" t="s">
        <v>24</v>
      </c>
      <c r="J97" t="s">
        <v>45</v>
      </c>
      <c r="K97" t="s">
        <v>20</v>
      </c>
      <c r="L97" t="s">
        <v>22</v>
      </c>
      <c r="M97" t="s">
        <v>23</v>
      </c>
      <c r="N97" t="s">
        <v>11</v>
      </c>
      <c r="O97" t="s">
        <v>467</v>
      </c>
      <c r="P97">
        <v>395404</v>
      </c>
      <c r="Q97">
        <v>84182899900026</v>
      </c>
      <c r="R97" s="4">
        <v>47</v>
      </c>
      <c r="S97" s="1">
        <v>45482.724999999999</v>
      </c>
      <c r="T97" t="s">
        <v>468</v>
      </c>
      <c r="U97" t="s">
        <v>42</v>
      </c>
      <c r="V97" t="s">
        <v>469</v>
      </c>
      <c r="W97" t="s">
        <v>14</v>
      </c>
      <c r="X97" t="s">
        <v>44</v>
      </c>
      <c r="Y97" s="6" t="str">
        <f t="shared" si="2"/>
        <v>Domestique</v>
      </c>
      <c r="Z97" s="5">
        <v>0.9</v>
      </c>
      <c r="AA97" s="5" t="s">
        <v>1268</v>
      </c>
      <c r="AB97" s="5" t="s">
        <v>1269</v>
      </c>
      <c r="AC97" s="5" t="s">
        <v>1270</v>
      </c>
      <c r="AD97">
        <f>COUNTIFS($AE$2:$AE$2421,AE97)</f>
        <v>96</v>
      </c>
      <c r="AE97" t="str">
        <f t="shared" si="3"/>
        <v>AgentSociÃ©tÃ© ou assimilÃ©eBÃ©nÃ©ficiaire non PPE&lt; 12 moisComplet Ã  jourFrance [FR]5912Aucune occurence (12 mois glissants)ProximitÃ©CB/Visa MastercardUniquee-paiement avec 3D SecureFrance [FR]</v>
      </c>
    </row>
    <row r="98" spans="1:31" x14ac:dyDescent="0.35">
      <c r="H98">
        <f>COUNTA(H1:H97)</f>
        <v>97</v>
      </c>
    </row>
    <row r="136" spans="1:31" x14ac:dyDescent="0.35">
      <c r="A136" t="s">
        <v>38</v>
      </c>
      <c r="B136" t="s">
        <v>41</v>
      </c>
      <c r="C136" t="s">
        <v>16</v>
      </c>
      <c r="D136" t="s">
        <v>19</v>
      </c>
      <c r="E136" t="s">
        <v>839</v>
      </c>
      <c r="F136" t="s">
        <v>18</v>
      </c>
      <c r="G136" t="s">
        <v>11</v>
      </c>
      <c r="H136" s="4">
        <v>7372</v>
      </c>
      <c r="I136" t="s">
        <v>24</v>
      </c>
      <c r="J136" t="s">
        <v>45</v>
      </c>
      <c r="K136" t="s">
        <v>20</v>
      </c>
      <c r="L136" t="s">
        <v>22</v>
      </c>
      <c r="M136" t="s">
        <v>23</v>
      </c>
      <c r="N136" t="s">
        <v>11</v>
      </c>
      <c r="O136" t="s">
        <v>939</v>
      </c>
      <c r="P136">
        <v>313489</v>
      </c>
      <c r="Q136">
        <v>79035907900015</v>
      </c>
      <c r="R136" s="4">
        <v>62</v>
      </c>
      <c r="S136" s="1">
        <v>45271.679166666669</v>
      </c>
      <c r="T136" t="s">
        <v>940</v>
      </c>
      <c r="U136" t="s">
        <v>941</v>
      </c>
      <c r="V136" t="s">
        <v>942</v>
      </c>
      <c r="W136" t="s">
        <v>14</v>
      </c>
      <c r="X136" t="s">
        <v>44</v>
      </c>
      <c r="Y136" s="6" t="str">
        <f>+IF(G136=N136,"Domestique","Autre")</f>
        <v>Domestique</v>
      </c>
      <c r="Z136" s="5">
        <v>0.65</v>
      </c>
      <c r="AA136" s="5" t="s">
        <v>1268</v>
      </c>
      <c r="AB136" s="5" t="s">
        <v>1269</v>
      </c>
      <c r="AC136" s="5" t="s">
        <v>1270</v>
      </c>
      <c r="AD136">
        <f>COUNTIFS($AE$2:$AE$2435,AE136)</f>
        <v>2</v>
      </c>
      <c r="AE136" t="str">
        <f>+B136&amp;C136&amp;D136&amp;E136&amp;F136&amp;G136&amp;H136&amp;I136&amp;J136&amp;K136&amp;L136&amp;M136&amp;N136</f>
        <v>AgentSociÃ©tÃ© ou assimilÃ©eBÃ©nÃ©ficiaire non PPE&gt; 12 moisComplet Ã  jourFrance [FR]7372Aucune occurence (12 mois glissants)ProximitÃ©CB/Visa MastercardUniquee-paiement avec 3D SecureFrance [FR]</v>
      </c>
    </row>
    <row r="137" spans="1:31" x14ac:dyDescent="0.35">
      <c r="A137" t="s">
        <v>38</v>
      </c>
      <c r="B137" t="s">
        <v>41</v>
      </c>
      <c r="C137" t="s">
        <v>16</v>
      </c>
      <c r="D137" t="s">
        <v>19</v>
      </c>
      <c r="E137" t="s">
        <v>839</v>
      </c>
      <c r="F137" t="s">
        <v>18</v>
      </c>
      <c r="G137" t="s">
        <v>11</v>
      </c>
      <c r="H137" s="4">
        <v>7372</v>
      </c>
      <c r="I137" t="s">
        <v>24</v>
      </c>
      <c r="J137" t="s">
        <v>45</v>
      </c>
      <c r="K137" t="s">
        <v>20</v>
      </c>
      <c r="L137" t="s">
        <v>22</v>
      </c>
      <c r="M137" t="s">
        <v>23</v>
      </c>
      <c r="N137" t="s">
        <v>11</v>
      </c>
      <c r="O137" t="s">
        <v>952</v>
      </c>
      <c r="P137">
        <v>305980</v>
      </c>
      <c r="Q137">
        <v>40356113700205</v>
      </c>
      <c r="R137" s="4">
        <v>62</v>
      </c>
      <c r="S137" s="1">
        <v>45247.771527777775</v>
      </c>
      <c r="T137" t="s">
        <v>953</v>
      </c>
      <c r="U137" t="s">
        <v>42</v>
      </c>
      <c r="V137" t="s">
        <v>954</v>
      </c>
      <c r="W137" t="s">
        <v>14</v>
      </c>
      <c r="X137" t="s">
        <v>44</v>
      </c>
      <c r="Y137" s="6" t="str">
        <f>+IF(G137=N137,"Domestique","Autre")</f>
        <v>Domestique</v>
      </c>
      <c r="Z137" s="5">
        <v>0.65</v>
      </c>
      <c r="AA137" s="5" t="s">
        <v>1268</v>
      </c>
      <c r="AB137" s="5" t="s">
        <v>1269</v>
      </c>
      <c r="AC137" s="5" t="s">
        <v>1270</v>
      </c>
      <c r="AD137">
        <f>COUNTIFS($AE$2:$AE$2435,AE137)</f>
        <v>2</v>
      </c>
      <c r="AE137" t="str">
        <f>+B137&amp;C137&amp;D137&amp;E137&amp;F137&amp;G137&amp;H137&amp;I137&amp;J137&amp;K137&amp;L137&amp;M137&amp;N137</f>
        <v>AgentSociÃ©tÃ© ou assimilÃ©eBÃ©nÃ©ficiaire non PPE&gt; 12 moisComplet Ã  jourFrance [FR]7372Aucune occurence (12 mois glissants)ProximitÃ©CB/Visa MastercardUniquee-paiement avec 3D SecureFrance [FR]</v>
      </c>
    </row>
    <row r="138" spans="1:31" x14ac:dyDescent="0.35">
      <c r="H138">
        <f>+COUNTA(H136:H137)</f>
        <v>2</v>
      </c>
    </row>
    <row r="172" spans="1:31" s="45" customFormat="1" x14ac:dyDescent="0.35">
      <c r="A172" s="45" t="s">
        <v>38</v>
      </c>
      <c r="B172" s="45" t="s">
        <v>41</v>
      </c>
      <c r="C172" s="45" t="s">
        <v>16</v>
      </c>
      <c r="D172" s="45" t="s">
        <v>19</v>
      </c>
      <c r="E172" s="45" t="s">
        <v>839</v>
      </c>
      <c r="F172" s="45" t="s">
        <v>18</v>
      </c>
      <c r="G172" s="45" t="s">
        <v>11</v>
      </c>
      <c r="H172" s="46">
        <v>5912</v>
      </c>
      <c r="I172" s="45" t="s">
        <v>24</v>
      </c>
      <c r="J172" s="45" t="s">
        <v>45</v>
      </c>
      <c r="K172" s="45" t="s">
        <v>20</v>
      </c>
      <c r="L172" s="45" t="s">
        <v>22</v>
      </c>
      <c r="M172" s="45" t="s">
        <v>23</v>
      </c>
      <c r="N172" s="45" t="s">
        <v>11</v>
      </c>
      <c r="O172" s="45" t="s">
        <v>936</v>
      </c>
      <c r="P172" s="45">
        <v>314352</v>
      </c>
      <c r="Q172" s="45">
        <v>82878270600018</v>
      </c>
      <c r="R172" s="46" t="s">
        <v>402</v>
      </c>
      <c r="S172" s="47">
        <v>45273.463888888888</v>
      </c>
      <c r="T172" s="45" t="s">
        <v>937</v>
      </c>
      <c r="U172" s="45" t="s">
        <v>42</v>
      </c>
      <c r="V172" s="45" t="s">
        <v>938</v>
      </c>
      <c r="W172" s="45" t="s">
        <v>14</v>
      </c>
      <c r="X172" s="45" t="s">
        <v>44</v>
      </c>
      <c r="Y172" s="48" t="str">
        <f>+IF(G172=N172,"Domestique","Autre")</f>
        <v>Domestique</v>
      </c>
      <c r="Z172" s="49">
        <v>0.65</v>
      </c>
      <c r="AA172" s="49" t="s">
        <v>1268</v>
      </c>
      <c r="AB172" s="49" t="s">
        <v>1269</v>
      </c>
      <c r="AC172" s="49" t="s">
        <v>1270</v>
      </c>
      <c r="AD172" s="45">
        <f>COUNTIFS($AE$2:$AE$2464,AE172)</f>
        <v>1</v>
      </c>
      <c r="AE172" s="45" t="str">
        <f>+B172&amp;C172&amp;D172&amp;E172&amp;F172&amp;G172&amp;H172&amp;I172&amp;J172&amp;K172&amp;L172&amp;M172&amp;N172</f>
        <v>AgentSociÃ©tÃ© ou assimilÃ©eBÃ©nÃ©ficiaire non PPE&gt; 12 moisComplet Ã  jourFrance [FR]5912Aucune occurence (12 mois glissants)ProximitÃ©CB/Visa MastercardUniquee-paiement avec 3D SecureFrance [FR]</v>
      </c>
    </row>
    <row r="173" spans="1:31" x14ac:dyDescent="0.35">
      <c r="G173">
        <f>+COUNTA(G172)</f>
        <v>1</v>
      </c>
    </row>
    <row r="206" spans="1:31" x14ac:dyDescent="0.35">
      <c r="A206" t="s">
        <v>38</v>
      </c>
      <c r="B206" t="s">
        <v>41</v>
      </c>
      <c r="C206" t="s">
        <v>16</v>
      </c>
      <c r="D206" t="s">
        <v>19</v>
      </c>
      <c r="E206" t="s">
        <v>839</v>
      </c>
      <c r="F206" t="s">
        <v>18</v>
      </c>
      <c r="G206" t="s">
        <v>11</v>
      </c>
      <c r="H206" s="4">
        <v>5734</v>
      </c>
      <c r="I206" t="s">
        <v>24</v>
      </c>
      <c r="J206" t="s">
        <v>45</v>
      </c>
      <c r="K206" t="s">
        <v>20</v>
      </c>
      <c r="L206" t="s">
        <v>22</v>
      </c>
      <c r="M206" t="s">
        <v>23</v>
      </c>
      <c r="N206" t="s">
        <v>11</v>
      </c>
      <c r="O206" t="s">
        <v>980</v>
      </c>
      <c r="P206">
        <v>280235</v>
      </c>
      <c r="Q206">
        <v>92216578200017</v>
      </c>
      <c r="R206" s="4" t="s">
        <v>981</v>
      </c>
      <c r="S206" s="1">
        <v>45176.583333333336</v>
      </c>
      <c r="T206" t="s">
        <v>982</v>
      </c>
      <c r="U206" t="s">
        <v>292</v>
      </c>
      <c r="V206" t="s">
        <v>983</v>
      </c>
      <c r="W206" t="s">
        <v>14</v>
      </c>
      <c r="X206" t="s">
        <v>15</v>
      </c>
      <c r="Y206" s="6" t="str">
        <f>+IF(G206=N206,"Domestique","Autre")</f>
        <v>Domestique</v>
      </c>
      <c r="Z206" s="5">
        <v>0.65</v>
      </c>
      <c r="AA206" s="5" t="s">
        <v>1268</v>
      </c>
      <c r="AB206" s="5" t="s">
        <v>1269</v>
      </c>
      <c r="AC206" s="5" t="s">
        <v>1270</v>
      </c>
      <c r="AD206">
        <f>COUNTIFS($AE$2:$AE$2464,AE206)</f>
        <v>1</v>
      </c>
      <c r="AE206" t="str">
        <f>+B206&amp;C206&amp;D206&amp;E206&amp;F206&amp;G206&amp;H206&amp;I206&amp;J206&amp;K206&amp;L206&amp;M206&amp;N206</f>
        <v>AgentSociÃ©tÃ© ou assimilÃ©eBÃ©nÃ©ficiaire non PPE&gt; 12 moisComplet Ã  jourFrance [FR]5734Aucune occurence (12 mois glissants)ProximitÃ©CB/Visa MastercardUniquee-paiement avec 3D SecureFrance [FR]</v>
      </c>
    </row>
    <row r="207" spans="1:31" x14ac:dyDescent="0.35">
      <c r="H207">
        <f>COUNTA(H206)</f>
        <v>1</v>
      </c>
    </row>
    <row r="243" spans="7:7" x14ac:dyDescent="0.35">
      <c r="G243">
        <f>+G173+H138+H98+H207</f>
        <v>101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8649-BD5E-438A-9532-8DCC7513642C}">
  <dimension ref="A1:AE2467"/>
  <sheetViews>
    <sheetView topLeftCell="F2454" zoomScaleNormal="100" workbookViewId="0">
      <selection activeCell="F2432" sqref="A2432:XFD2432"/>
    </sheetView>
  </sheetViews>
  <sheetFormatPr baseColWidth="10" defaultRowHeight="14.5" x14ac:dyDescent="0.35"/>
  <cols>
    <col min="3" max="3" width="22.90625" bestFit="1" customWidth="1"/>
    <col min="5" max="5" width="11.1796875" customWidth="1"/>
    <col min="8" max="8" width="11" style="4" bestFit="1" customWidth="1"/>
    <col min="9" max="9" width="33.90625" bestFit="1" customWidth="1"/>
    <col min="16" max="16" width="11" bestFit="1" customWidth="1"/>
    <col min="17" max="17" width="11.81640625" bestFit="1" customWidth="1"/>
    <col min="18" max="18" width="10.90625" style="4"/>
    <col min="19" max="19" width="18.08984375" customWidth="1"/>
    <col min="25" max="25" width="10.90625" style="6"/>
    <col min="26" max="26" width="11" style="5" bestFit="1" customWidth="1"/>
    <col min="27" max="29" width="10.90625" style="5"/>
    <col min="30" max="30" width="11" bestFit="1" customWidth="1"/>
    <col min="31" max="31" width="193.6328125" bestFit="1" customWidth="1"/>
  </cols>
  <sheetData>
    <row r="1" spans="1:31" x14ac:dyDescent="0.35">
      <c r="A1" t="s">
        <v>0</v>
      </c>
      <c r="B1" s="2" t="s">
        <v>1251</v>
      </c>
      <c r="C1" s="2" t="s">
        <v>1253</v>
      </c>
      <c r="D1" s="2" t="s">
        <v>1257</v>
      </c>
      <c r="E1" s="2" t="s">
        <v>1254</v>
      </c>
      <c r="F1" s="2" t="s">
        <v>1255</v>
      </c>
      <c r="G1" s="2" t="s">
        <v>1256</v>
      </c>
      <c r="H1" s="3" t="s">
        <v>1247</v>
      </c>
      <c r="I1" s="2" t="s">
        <v>1263</v>
      </c>
      <c r="J1" s="2" t="s">
        <v>1260</v>
      </c>
      <c r="K1" s="2" t="s">
        <v>1259</v>
      </c>
      <c r="L1" s="2" t="s">
        <v>1261</v>
      </c>
      <c r="M1" s="2" t="s">
        <v>1262</v>
      </c>
      <c r="N1" s="2" t="s">
        <v>1258</v>
      </c>
      <c r="O1" t="s">
        <v>1</v>
      </c>
      <c r="P1" t="s">
        <v>2</v>
      </c>
      <c r="Q1" t="s">
        <v>1246</v>
      </c>
      <c r="R1" s="4" t="s">
        <v>1248</v>
      </c>
      <c r="S1" t="s">
        <v>1249</v>
      </c>
      <c r="T1" t="s">
        <v>1250</v>
      </c>
      <c r="U1" t="s">
        <v>3</v>
      </c>
      <c r="V1" t="s">
        <v>4</v>
      </c>
      <c r="W1" t="s">
        <v>5</v>
      </c>
      <c r="X1" t="s">
        <v>1252</v>
      </c>
      <c r="Z1" s="5" t="s">
        <v>1264</v>
      </c>
      <c r="AA1" s="5" t="s">
        <v>1265</v>
      </c>
      <c r="AB1" s="5" t="s">
        <v>1266</v>
      </c>
      <c r="AC1" s="5" t="s">
        <v>1267</v>
      </c>
    </row>
    <row r="2" spans="1:31" s="2" customFormat="1" x14ac:dyDescent="0.35">
      <c r="A2" s="2" t="s">
        <v>6</v>
      </c>
      <c r="B2" s="2" t="s">
        <v>10</v>
      </c>
      <c r="C2" s="2" t="s">
        <v>16</v>
      </c>
      <c r="D2" s="2" t="s">
        <v>19</v>
      </c>
      <c r="E2" s="2" t="s">
        <v>17</v>
      </c>
      <c r="F2" s="2" t="s">
        <v>18</v>
      </c>
      <c r="G2" s="2" t="s">
        <v>11</v>
      </c>
      <c r="H2" s="3">
        <v>7512</v>
      </c>
      <c r="I2" s="2" t="s">
        <v>24</v>
      </c>
      <c r="J2" s="2" t="s">
        <v>21</v>
      </c>
      <c r="K2" s="2" t="s">
        <v>20</v>
      </c>
      <c r="L2" s="2" t="s">
        <v>22</v>
      </c>
      <c r="M2" s="2" t="s">
        <v>23</v>
      </c>
      <c r="N2" s="2" t="s">
        <v>11</v>
      </c>
      <c r="O2" s="2" t="s">
        <v>515</v>
      </c>
      <c r="P2" s="2">
        <v>378655</v>
      </c>
      <c r="Q2" s="2">
        <v>31059164900051</v>
      </c>
      <c r="R2" s="3">
        <v>7711</v>
      </c>
      <c r="S2" s="12">
        <v>45447.666666666664</v>
      </c>
      <c r="T2" s="2" t="s">
        <v>516</v>
      </c>
      <c r="U2" s="2" t="s">
        <v>12</v>
      </c>
      <c r="V2" s="2" t="s">
        <v>517</v>
      </c>
      <c r="W2" s="2" t="s">
        <v>14</v>
      </c>
      <c r="X2" s="2" t="s">
        <v>15</v>
      </c>
      <c r="Y2" s="13" t="str">
        <f t="shared" ref="Y2:Y33" si="0">+IF(G2=N2,"Domestique","Autre")</f>
        <v>Domestique</v>
      </c>
      <c r="Z2" s="14">
        <v>0.85</v>
      </c>
      <c r="AA2" s="14" t="s">
        <v>1268</v>
      </c>
      <c r="AB2" s="14" t="s">
        <v>1269</v>
      </c>
      <c r="AC2" s="14" t="s">
        <v>1270</v>
      </c>
      <c r="AD2" s="2">
        <f t="shared" ref="AD2:AD33" si="1">COUNTIFS($AE$2:$AE$2432,AE2)</f>
        <v>109</v>
      </c>
      <c r="AE2" s="2" t="str">
        <f t="shared" ref="AE2:AE33" si="2">+B2&amp;C2&amp;D2&amp;E2&amp;F2&amp;G2&amp;H2&amp;I2&amp;J2&amp;K2&amp;L2&amp;M2&amp;N2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" spans="1:31" s="2" customFormat="1" x14ac:dyDescent="0.35">
      <c r="A3" s="2" t="s">
        <v>6</v>
      </c>
      <c r="B3" s="2" t="s">
        <v>10</v>
      </c>
      <c r="C3" s="2" t="s">
        <v>16</v>
      </c>
      <c r="D3" s="2" t="s">
        <v>19</v>
      </c>
      <c r="E3" s="2" t="s">
        <v>17</v>
      </c>
      <c r="F3" s="2" t="s">
        <v>18</v>
      </c>
      <c r="G3" s="2" t="s">
        <v>11</v>
      </c>
      <c r="H3" s="3">
        <v>7512</v>
      </c>
      <c r="I3" s="2" t="s">
        <v>24</v>
      </c>
      <c r="J3" s="2" t="s">
        <v>21</v>
      </c>
      <c r="K3" s="2" t="s">
        <v>20</v>
      </c>
      <c r="L3" s="2" t="s">
        <v>22</v>
      </c>
      <c r="M3" s="2" t="s">
        <v>23</v>
      </c>
      <c r="N3" s="2" t="s">
        <v>11</v>
      </c>
      <c r="O3" s="2" t="s">
        <v>518</v>
      </c>
      <c r="P3" s="2">
        <v>378654</v>
      </c>
      <c r="Q3" s="2">
        <v>31059164902289</v>
      </c>
      <c r="R3" s="3">
        <v>7711</v>
      </c>
      <c r="S3" s="12">
        <v>45447.663888888892</v>
      </c>
      <c r="T3" s="2" t="s">
        <v>516</v>
      </c>
      <c r="U3" s="2" t="s">
        <v>79</v>
      </c>
      <c r="V3" s="2" t="s">
        <v>519</v>
      </c>
      <c r="W3" s="2" t="s">
        <v>14</v>
      </c>
      <c r="X3" s="2" t="s">
        <v>15</v>
      </c>
      <c r="Y3" s="13" t="str">
        <f t="shared" si="0"/>
        <v>Domestique</v>
      </c>
      <c r="Z3" s="14">
        <v>0.85</v>
      </c>
      <c r="AA3" s="14" t="s">
        <v>1268</v>
      </c>
      <c r="AB3" s="14" t="s">
        <v>1269</v>
      </c>
      <c r="AC3" s="14" t="s">
        <v>1270</v>
      </c>
      <c r="AD3" s="2">
        <f t="shared" si="1"/>
        <v>109</v>
      </c>
      <c r="AE3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" spans="1:31" s="2" customFormat="1" x14ac:dyDescent="0.35">
      <c r="A4" s="2" t="s">
        <v>6</v>
      </c>
      <c r="B4" s="2" t="s">
        <v>10</v>
      </c>
      <c r="C4" s="2" t="s">
        <v>16</v>
      </c>
      <c r="D4" s="2" t="s">
        <v>19</v>
      </c>
      <c r="E4" s="2" t="s">
        <v>17</v>
      </c>
      <c r="F4" s="2" t="s">
        <v>18</v>
      </c>
      <c r="G4" s="2" t="s">
        <v>11</v>
      </c>
      <c r="H4" s="3">
        <v>7512</v>
      </c>
      <c r="I4" s="2" t="s">
        <v>24</v>
      </c>
      <c r="J4" s="2" t="s">
        <v>21</v>
      </c>
      <c r="K4" s="2" t="s">
        <v>20</v>
      </c>
      <c r="L4" s="2" t="s">
        <v>22</v>
      </c>
      <c r="M4" s="2" t="s">
        <v>23</v>
      </c>
      <c r="N4" s="2" t="s">
        <v>11</v>
      </c>
      <c r="O4" s="2" t="s">
        <v>522</v>
      </c>
      <c r="P4" s="2">
        <v>378645</v>
      </c>
      <c r="Q4" s="2">
        <v>31059164902149</v>
      </c>
      <c r="R4" s="3">
        <v>7711</v>
      </c>
      <c r="S4" s="12">
        <v>45447.652777777781</v>
      </c>
      <c r="T4" s="2" t="s">
        <v>516</v>
      </c>
      <c r="U4" s="2" t="s">
        <v>523</v>
      </c>
      <c r="V4" s="2" t="s">
        <v>524</v>
      </c>
      <c r="W4" s="2" t="s">
        <v>14</v>
      </c>
      <c r="X4" s="2" t="s">
        <v>15</v>
      </c>
      <c r="Y4" s="13" t="str">
        <f t="shared" si="0"/>
        <v>Domestique</v>
      </c>
      <c r="Z4" s="14">
        <v>0.85</v>
      </c>
      <c r="AA4" s="14" t="s">
        <v>1268</v>
      </c>
      <c r="AB4" s="14" t="s">
        <v>1269</v>
      </c>
      <c r="AC4" s="14" t="s">
        <v>1270</v>
      </c>
      <c r="AD4" s="2">
        <f t="shared" si="1"/>
        <v>109</v>
      </c>
      <c r="AE4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" spans="1:31" s="2" customFormat="1" x14ac:dyDescent="0.35">
      <c r="A5" s="2" t="s">
        <v>6</v>
      </c>
      <c r="B5" s="2" t="s">
        <v>10</v>
      </c>
      <c r="C5" s="2" t="s">
        <v>16</v>
      </c>
      <c r="D5" s="2" t="s">
        <v>19</v>
      </c>
      <c r="E5" s="2" t="s">
        <v>17</v>
      </c>
      <c r="F5" s="2" t="s">
        <v>18</v>
      </c>
      <c r="G5" s="2" t="s">
        <v>11</v>
      </c>
      <c r="H5" s="3">
        <v>7512</v>
      </c>
      <c r="I5" s="2" t="s">
        <v>24</v>
      </c>
      <c r="J5" s="2" t="s">
        <v>21</v>
      </c>
      <c r="K5" s="2" t="s">
        <v>20</v>
      </c>
      <c r="L5" s="2" t="s">
        <v>22</v>
      </c>
      <c r="M5" s="2" t="s">
        <v>23</v>
      </c>
      <c r="N5" s="2" t="s">
        <v>11</v>
      </c>
      <c r="O5" s="2" t="s">
        <v>525</v>
      </c>
      <c r="P5" s="2">
        <v>378636</v>
      </c>
      <c r="Q5" s="2">
        <v>31059164902123</v>
      </c>
      <c r="R5" s="3">
        <v>7711</v>
      </c>
      <c r="S5" s="12">
        <v>45447.645138888889</v>
      </c>
      <c r="T5" s="2" t="s">
        <v>516</v>
      </c>
      <c r="U5" s="2" t="s">
        <v>523</v>
      </c>
      <c r="V5" s="2" t="s">
        <v>526</v>
      </c>
      <c r="W5" s="2" t="s">
        <v>14</v>
      </c>
      <c r="X5" s="2" t="s">
        <v>15</v>
      </c>
      <c r="Y5" s="13" t="str">
        <f t="shared" si="0"/>
        <v>Domestique</v>
      </c>
      <c r="Z5" s="14">
        <v>0.85</v>
      </c>
      <c r="AA5" s="14" t="s">
        <v>1268</v>
      </c>
      <c r="AB5" s="14" t="s">
        <v>1269</v>
      </c>
      <c r="AC5" s="14" t="s">
        <v>1270</v>
      </c>
      <c r="AD5" s="2">
        <f t="shared" si="1"/>
        <v>109</v>
      </c>
      <c r="AE5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" spans="1:31" s="2" customFormat="1" x14ac:dyDescent="0.35">
      <c r="A6" s="2" t="s">
        <v>6</v>
      </c>
      <c r="B6" s="2" t="s">
        <v>10</v>
      </c>
      <c r="C6" s="2" t="s">
        <v>16</v>
      </c>
      <c r="D6" s="2" t="s">
        <v>19</v>
      </c>
      <c r="E6" s="2" t="s">
        <v>17</v>
      </c>
      <c r="F6" s="2" t="s">
        <v>18</v>
      </c>
      <c r="G6" s="2" t="s">
        <v>11</v>
      </c>
      <c r="H6" s="3">
        <v>7512</v>
      </c>
      <c r="I6" s="2" t="s">
        <v>24</v>
      </c>
      <c r="J6" s="2" t="s">
        <v>21</v>
      </c>
      <c r="K6" s="2" t="s">
        <v>20</v>
      </c>
      <c r="L6" s="2" t="s">
        <v>22</v>
      </c>
      <c r="M6" s="2" t="s">
        <v>23</v>
      </c>
      <c r="N6" s="2" t="s">
        <v>11</v>
      </c>
      <c r="O6" s="2" t="s">
        <v>527</v>
      </c>
      <c r="P6" s="2">
        <v>378635</v>
      </c>
      <c r="Q6" s="2">
        <v>31059164902156</v>
      </c>
      <c r="R6" s="3">
        <v>7711</v>
      </c>
      <c r="S6" s="12">
        <v>45447.643055555556</v>
      </c>
      <c r="T6" s="2" t="s">
        <v>516</v>
      </c>
      <c r="U6" s="2" t="s">
        <v>523</v>
      </c>
      <c r="V6" s="2" t="s">
        <v>528</v>
      </c>
      <c r="W6" s="2" t="s">
        <v>14</v>
      </c>
      <c r="X6" s="2" t="s">
        <v>15</v>
      </c>
      <c r="Y6" s="13" t="str">
        <f t="shared" si="0"/>
        <v>Domestique</v>
      </c>
      <c r="Z6" s="14">
        <v>0.85</v>
      </c>
      <c r="AA6" s="14" t="s">
        <v>1268</v>
      </c>
      <c r="AB6" s="14" t="s">
        <v>1269</v>
      </c>
      <c r="AC6" s="14" t="s">
        <v>1270</v>
      </c>
      <c r="AD6" s="2">
        <f t="shared" si="1"/>
        <v>109</v>
      </c>
      <c r="AE6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" spans="1:31" s="2" customFormat="1" x14ac:dyDescent="0.35">
      <c r="A7" s="2" t="s">
        <v>6</v>
      </c>
      <c r="B7" s="2" t="s">
        <v>10</v>
      </c>
      <c r="C7" s="2" t="s">
        <v>16</v>
      </c>
      <c r="D7" s="2" t="s">
        <v>19</v>
      </c>
      <c r="E7" s="2" t="s">
        <v>17</v>
      </c>
      <c r="F7" s="2" t="s">
        <v>18</v>
      </c>
      <c r="G7" s="2" t="s">
        <v>11</v>
      </c>
      <c r="H7" s="3">
        <v>7512</v>
      </c>
      <c r="I7" s="2" t="s">
        <v>24</v>
      </c>
      <c r="J7" s="2" t="s">
        <v>21</v>
      </c>
      <c r="K7" s="2" t="s">
        <v>20</v>
      </c>
      <c r="L7" s="2" t="s">
        <v>22</v>
      </c>
      <c r="M7" s="2" t="s">
        <v>23</v>
      </c>
      <c r="N7" s="2" t="s">
        <v>11</v>
      </c>
      <c r="O7" s="2" t="s">
        <v>529</v>
      </c>
      <c r="P7" s="2">
        <v>378623</v>
      </c>
      <c r="Q7" s="2">
        <v>31059164900655</v>
      </c>
      <c r="R7" s="3">
        <v>7711</v>
      </c>
      <c r="S7" s="12">
        <v>45447.628472222219</v>
      </c>
      <c r="T7" s="2" t="s">
        <v>516</v>
      </c>
      <c r="U7" s="2" t="s">
        <v>523</v>
      </c>
      <c r="V7" s="2" t="s">
        <v>530</v>
      </c>
      <c r="W7" s="2" t="s">
        <v>14</v>
      </c>
      <c r="X7" s="2" t="s">
        <v>15</v>
      </c>
      <c r="Y7" s="13" t="str">
        <f t="shared" si="0"/>
        <v>Domestique</v>
      </c>
      <c r="Z7" s="14">
        <v>0.85</v>
      </c>
      <c r="AA7" s="14" t="s">
        <v>1268</v>
      </c>
      <c r="AB7" s="14" t="s">
        <v>1269</v>
      </c>
      <c r="AC7" s="14" t="s">
        <v>1270</v>
      </c>
      <c r="AD7" s="2">
        <f t="shared" si="1"/>
        <v>109</v>
      </c>
      <c r="AE7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" spans="1:31" s="2" customFormat="1" x14ac:dyDescent="0.35">
      <c r="A8" s="2" t="s">
        <v>6</v>
      </c>
      <c r="B8" s="2" t="s">
        <v>10</v>
      </c>
      <c r="C8" s="2" t="s">
        <v>16</v>
      </c>
      <c r="D8" s="2" t="s">
        <v>19</v>
      </c>
      <c r="E8" s="2" t="s">
        <v>17</v>
      </c>
      <c r="F8" s="2" t="s">
        <v>18</v>
      </c>
      <c r="G8" s="2" t="s">
        <v>11</v>
      </c>
      <c r="H8" s="3">
        <v>7512</v>
      </c>
      <c r="I8" s="2" t="s">
        <v>24</v>
      </c>
      <c r="J8" s="2" t="s">
        <v>21</v>
      </c>
      <c r="K8" s="2" t="s">
        <v>20</v>
      </c>
      <c r="L8" s="2" t="s">
        <v>22</v>
      </c>
      <c r="M8" s="2" t="s">
        <v>23</v>
      </c>
      <c r="N8" s="2" t="s">
        <v>11</v>
      </c>
      <c r="O8" s="2" t="s">
        <v>531</v>
      </c>
      <c r="P8" s="2">
        <v>378512</v>
      </c>
      <c r="Q8" s="2">
        <v>31059164900218</v>
      </c>
      <c r="R8" s="3">
        <v>7711</v>
      </c>
      <c r="S8" s="12">
        <v>45447.615972222222</v>
      </c>
      <c r="T8" s="2" t="s">
        <v>516</v>
      </c>
      <c r="U8" s="2" t="s">
        <v>523</v>
      </c>
      <c r="V8" s="2" t="s">
        <v>532</v>
      </c>
      <c r="W8" s="2" t="s">
        <v>14</v>
      </c>
      <c r="X8" s="2" t="s">
        <v>15</v>
      </c>
      <c r="Y8" s="13" t="str">
        <f t="shared" si="0"/>
        <v>Domestique</v>
      </c>
      <c r="Z8" s="14">
        <v>0.85</v>
      </c>
      <c r="AA8" s="14" t="s">
        <v>1268</v>
      </c>
      <c r="AB8" s="14" t="s">
        <v>1269</v>
      </c>
      <c r="AC8" s="14" t="s">
        <v>1270</v>
      </c>
      <c r="AD8" s="2">
        <f t="shared" si="1"/>
        <v>109</v>
      </c>
      <c r="AE8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" spans="1:31" s="2" customFormat="1" x14ac:dyDescent="0.35">
      <c r="A9" s="2" t="s">
        <v>6</v>
      </c>
      <c r="B9" s="2" t="s">
        <v>10</v>
      </c>
      <c r="C9" s="2" t="s">
        <v>16</v>
      </c>
      <c r="D9" s="2" t="s">
        <v>19</v>
      </c>
      <c r="E9" s="2" t="s">
        <v>17</v>
      </c>
      <c r="F9" s="2" t="s">
        <v>18</v>
      </c>
      <c r="G9" s="2" t="s">
        <v>11</v>
      </c>
      <c r="H9" s="3">
        <v>7512</v>
      </c>
      <c r="I9" s="2" t="s">
        <v>24</v>
      </c>
      <c r="J9" s="2" t="s">
        <v>21</v>
      </c>
      <c r="K9" s="2" t="s">
        <v>20</v>
      </c>
      <c r="L9" s="2" t="s">
        <v>22</v>
      </c>
      <c r="M9" s="2" t="s">
        <v>23</v>
      </c>
      <c r="N9" s="2" t="s">
        <v>11</v>
      </c>
      <c r="O9" s="2" t="s">
        <v>533</v>
      </c>
      <c r="P9" s="2">
        <v>378505</v>
      </c>
      <c r="Q9" s="2">
        <v>31059164900481</v>
      </c>
      <c r="R9" s="3">
        <v>7711</v>
      </c>
      <c r="S9" s="12">
        <v>45447.611805555556</v>
      </c>
      <c r="T9" s="2" t="s">
        <v>516</v>
      </c>
      <c r="U9" s="2" t="s">
        <v>523</v>
      </c>
      <c r="V9" s="2" t="s">
        <v>534</v>
      </c>
      <c r="W9" s="2" t="s">
        <v>14</v>
      </c>
      <c r="X9" s="2" t="s">
        <v>15</v>
      </c>
      <c r="Y9" s="13" t="str">
        <f t="shared" si="0"/>
        <v>Domestique</v>
      </c>
      <c r="Z9" s="14">
        <v>0.85</v>
      </c>
      <c r="AA9" s="14" t="s">
        <v>1268</v>
      </c>
      <c r="AB9" s="14" t="s">
        <v>1269</v>
      </c>
      <c r="AC9" s="14" t="s">
        <v>1270</v>
      </c>
      <c r="AD9" s="2">
        <f t="shared" si="1"/>
        <v>109</v>
      </c>
      <c r="AE9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" spans="1:31" s="2" customFormat="1" x14ac:dyDescent="0.35">
      <c r="A10" s="2" t="s">
        <v>6</v>
      </c>
      <c r="B10" s="2" t="s">
        <v>10</v>
      </c>
      <c r="C10" s="2" t="s">
        <v>16</v>
      </c>
      <c r="D10" s="2" t="s">
        <v>19</v>
      </c>
      <c r="E10" s="2" t="s">
        <v>17</v>
      </c>
      <c r="F10" s="2" t="s">
        <v>18</v>
      </c>
      <c r="G10" s="2" t="s">
        <v>11</v>
      </c>
      <c r="H10" s="3">
        <v>7512</v>
      </c>
      <c r="I10" s="2" t="s">
        <v>24</v>
      </c>
      <c r="J10" s="2" t="s">
        <v>21</v>
      </c>
      <c r="K10" s="2" t="s">
        <v>20</v>
      </c>
      <c r="L10" s="2" t="s">
        <v>22</v>
      </c>
      <c r="M10" s="2" t="s">
        <v>23</v>
      </c>
      <c r="N10" s="2" t="s">
        <v>11</v>
      </c>
      <c r="O10" s="2" t="s">
        <v>535</v>
      </c>
      <c r="P10" s="2">
        <v>378500</v>
      </c>
      <c r="Q10" s="2">
        <v>31059164900564</v>
      </c>
      <c r="R10" s="3">
        <v>7711</v>
      </c>
      <c r="S10" s="12">
        <v>45447.60833333333</v>
      </c>
      <c r="T10" s="2" t="s">
        <v>516</v>
      </c>
      <c r="U10" s="2" t="s">
        <v>79</v>
      </c>
      <c r="V10" s="2" t="s">
        <v>536</v>
      </c>
      <c r="W10" s="2" t="s">
        <v>14</v>
      </c>
      <c r="X10" s="2" t="s">
        <v>15</v>
      </c>
      <c r="Y10" s="13" t="str">
        <f t="shared" si="0"/>
        <v>Domestique</v>
      </c>
      <c r="Z10" s="14">
        <v>0.85</v>
      </c>
      <c r="AA10" s="14" t="s">
        <v>1268</v>
      </c>
      <c r="AB10" s="14" t="s">
        <v>1269</v>
      </c>
      <c r="AC10" s="14" t="s">
        <v>1270</v>
      </c>
      <c r="AD10" s="2">
        <f t="shared" si="1"/>
        <v>109</v>
      </c>
      <c r="AE10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" spans="1:31" s="2" customFormat="1" x14ac:dyDescent="0.35">
      <c r="A11" s="2" t="s">
        <v>6</v>
      </c>
      <c r="B11" s="2" t="s">
        <v>10</v>
      </c>
      <c r="C11" s="2" t="s">
        <v>16</v>
      </c>
      <c r="D11" s="2" t="s">
        <v>19</v>
      </c>
      <c r="E11" s="2" t="s">
        <v>17</v>
      </c>
      <c r="F11" s="2" t="s">
        <v>18</v>
      </c>
      <c r="G11" s="2" t="s">
        <v>11</v>
      </c>
      <c r="H11" s="3">
        <v>7512</v>
      </c>
      <c r="I11" s="2" t="s">
        <v>24</v>
      </c>
      <c r="J11" s="2" t="s">
        <v>21</v>
      </c>
      <c r="K11" s="2" t="s">
        <v>20</v>
      </c>
      <c r="L11" s="2" t="s">
        <v>22</v>
      </c>
      <c r="M11" s="2" t="s">
        <v>23</v>
      </c>
      <c r="N11" s="2" t="s">
        <v>11</v>
      </c>
      <c r="O11" s="2" t="s">
        <v>537</v>
      </c>
      <c r="P11" s="2">
        <v>378499</v>
      </c>
      <c r="Q11" s="2">
        <v>31059164900440</v>
      </c>
      <c r="R11" s="3">
        <v>7711</v>
      </c>
      <c r="S11" s="12">
        <v>45447.605555555558</v>
      </c>
      <c r="T11" s="2" t="s">
        <v>516</v>
      </c>
      <c r="U11" s="2" t="s">
        <v>79</v>
      </c>
      <c r="V11" s="2" t="s">
        <v>538</v>
      </c>
      <c r="W11" s="2" t="s">
        <v>14</v>
      </c>
      <c r="X11" s="2" t="s">
        <v>15</v>
      </c>
      <c r="Y11" s="13" t="str">
        <f t="shared" si="0"/>
        <v>Domestique</v>
      </c>
      <c r="Z11" s="14">
        <v>0.85</v>
      </c>
      <c r="AA11" s="14" t="s">
        <v>1268</v>
      </c>
      <c r="AB11" s="14" t="s">
        <v>1269</v>
      </c>
      <c r="AC11" s="14" t="s">
        <v>1270</v>
      </c>
      <c r="AD11" s="2">
        <f t="shared" si="1"/>
        <v>109</v>
      </c>
      <c r="AE11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2" spans="1:31" s="2" customFormat="1" x14ac:dyDescent="0.35">
      <c r="A12" s="2" t="s">
        <v>6</v>
      </c>
      <c r="B12" s="2" t="s">
        <v>10</v>
      </c>
      <c r="C12" s="2" t="s">
        <v>16</v>
      </c>
      <c r="D12" s="2" t="s">
        <v>19</v>
      </c>
      <c r="E12" s="2" t="s">
        <v>17</v>
      </c>
      <c r="F12" s="2" t="s">
        <v>18</v>
      </c>
      <c r="G12" s="2" t="s">
        <v>11</v>
      </c>
      <c r="H12" s="3">
        <v>7512</v>
      </c>
      <c r="I12" s="2" t="s">
        <v>24</v>
      </c>
      <c r="J12" s="2" t="s">
        <v>21</v>
      </c>
      <c r="K12" s="2" t="s">
        <v>20</v>
      </c>
      <c r="L12" s="2" t="s">
        <v>22</v>
      </c>
      <c r="M12" s="2" t="s">
        <v>23</v>
      </c>
      <c r="N12" s="2" t="s">
        <v>11</v>
      </c>
      <c r="O12" s="2" t="s">
        <v>539</v>
      </c>
      <c r="P12" s="2">
        <v>378498</v>
      </c>
      <c r="Q12" s="2">
        <v>31059164900168</v>
      </c>
      <c r="R12" s="3">
        <v>7711</v>
      </c>
      <c r="S12" s="12">
        <v>45447.603472222225</v>
      </c>
      <c r="T12" s="2" t="s">
        <v>516</v>
      </c>
      <c r="U12" s="2" t="s">
        <v>79</v>
      </c>
      <c r="V12" s="2" t="s">
        <v>540</v>
      </c>
      <c r="W12" s="2" t="s">
        <v>14</v>
      </c>
      <c r="X12" s="2" t="s">
        <v>15</v>
      </c>
      <c r="Y12" s="13" t="str">
        <f t="shared" si="0"/>
        <v>Domestique</v>
      </c>
      <c r="Z12" s="14">
        <v>0.85</v>
      </c>
      <c r="AA12" s="14" t="s">
        <v>1268</v>
      </c>
      <c r="AB12" s="14" t="s">
        <v>1269</v>
      </c>
      <c r="AC12" s="14" t="s">
        <v>1270</v>
      </c>
      <c r="AD12" s="2">
        <f t="shared" si="1"/>
        <v>109</v>
      </c>
      <c r="AE12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3" spans="1:31" s="2" customFormat="1" x14ac:dyDescent="0.35">
      <c r="A13" s="2" t="s">
        <v>6</v>
      </c>
      <c r="B13" s="2" t="s">
        <v>10</v>
      </c>
      <c r="C13" s="2" t="s">
        <v>16</v>
      </c>
      <c r="D13" s="2" t="s">
        <v>19</v>
      </c>
      <c r="E13" s="2" t="s">
        <v>17</v>
      </c>
      <c r="F13" s="2" t="s">
        <v>18</v>
      </c>
      <c r="G13" s="2" t="s">
        <v>11</v>
      </c>
      <c r="H13" s="3">
        <v>7512</v>
      </c>
      <c r="I13" s="2" t="s">
        <v>24</v>
      </c>
      <c r="J13" s="2" t="s">
        <v>21</v>
      </c>
      <c r="K13" s="2" t="s">
        <v>20</v>
      </c>
      <c r="L13" s="2" t="s">
        <v>22</v>
      </c>
      <c r="M13" s="2" t="s">
        <v>23</v>
      </c>
      <c r="N13" s="2" t="s">
        <v>11</v>
      </c>
      <c r="O13" s="2" t="s">
        <v>541</v>
      </c>
      <c r="P13" s="2">
        <v>378493</v>
      </c>
      <c r="Q13" s="2">
        <v>31059164900200</v>
      </c>
      <c r="R13" s="3">
        <v>7711</v>
      </c>
      <c r="S13" s="12">
        <v>45447.59652777778</v>
      </c>
      <c r="T13" s="2" t="s">
        <v>516</v>
      </c>
      <c r="U13" s="2" t="s">
        <v>79</v>
      </c>
      <c r="V13" s="2" t="s">
        <v>542</v>
      </c>
      <c r="W13" s="2" t="s">
        <v>14</v>
      </c>
      <c r="X13" s="2" t="s">
        <v>15</v>
      </c>
      <c r="Y13" s="13" t="str">
        <f t="shared" si="0"/>
        <v>Domestique</v>
      </c>
      <c r="Z13" s="14">
        <v>0.85</v>
      </c>
      <c r="AA13" s="14" t="s">
        <v>1268</v>
      </c>
      <c r="AB13" s="14" t="s">
        <v>1269</v>
      </c>
      <c r="AC13" s="14" t="s">
        <v>1270</v>
      </c>
      <c r="AD13" s="2">
        <f t="shared" si="1"/>
        <v>109</v>
      </c>
      <c r="AE13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4" spans="1:31" s="2" customFormat="1" x14ac:dyDescent="0.35">
      <c r="A14" s="2" t="s">
        <v>6</v>
      </c>
      <c r="B14" s="2" t="s">
        <v>10</v>
      </c>
      <c r="C14" s="2" t="s">
        <v>16</v>
      </c>
      <c r="D14" s="2" t="s">
        <v>19</v>
      </c>
      <c r="E14" s="2" t="s">
        <v>17</v>
      </c>
      <c r="F14" s="2" t="s">
        <v>18</v>
      </c>
      <c r="G14" s="2" t="s">
        <v>11</v>
      </c>
      <c r="H14" s="3">
        <v>7512</v>
      </c>
      <c r="I14" s="2" t="s">
        <v>24</v>
      </c>
      <c r="J14" s="2" t="s">
        <v>21</v>
      </c>
      <c r="K14" s="2" t="s">
        <v>20</v>
      </c>
      <c r="L14" s="2" t="s">
        <v>22</v>
      </c>
      <c r="M14" s="2" t="s">
        <v>23</v>
      </c>
      <c r="N14" s="2" t="s">
        <v>11</v>
      </c>
      <c r="O14" s="2" t="s">
        <v>543</v>
      </c>
      <c r="P14" s="2">
        <v>378492</v>
      </c>
      <c r="Q14" s="2">
        <v>31059164900275</v>
      </c>
      <c r="R14" s="3">
        <v>7711</v>
      </c>
      <c r="S14" s="12">
        <v>45447.594444444447</v>
      </c>
      <c r="T14" s="2" t="s">
        <v>516</v>
      </c>
      <c r="U14" s="2" t="s">
        <v>79</v>
      </c>
      <c r="V14" s="2" t="s">
        <v>544</v>
      </c>
      <c r="W14" s="2" t="s">
        <v>14</v>
      </c>
      <c r="X14" s="2" t="s">
        <v>15</v>
      </c>
      <c r="Y14" s="13" t="str">
        <f t="shared" si="0"/>
        <v>Domestique</v>
      </c>
      <c r="Z14" s="14">
        <v>0.85</v>
      </c>
      <c r="AA14" s="14" t="s">
        <v>1268</v>
      </c>
      <c r="AB14" s="14" t="s">
        <v>1269</v>
      </c>
      <c r="AC14" s="14" t="s">
        <v>1270</v>
      </c>
      <c r="AD14" s="2">
        <f t="shared" si="1"/>
        <v>109</v>
      </c>
      <c r="AE14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5" spans="1:31" s="2" customFormat="1" x14ac:dyDescent="0.35">
      <c r="A15" s="2" t="s">
        <v>6</v>
      </c>
      <c r="B15" s="2" t="s">
        <v>10</v>
      </c>
      <c r="C15" s="2" t="s">
        <v>16</v>
      </c>
      <c r="D15" s="2" t="s">
        <v>19</v>
      </c>
      <c r="E15" s="2" t="s">
        <v>17</v>
      </c>
      <c r="F15" s="2" t="s">
        <v>18</v>
      </c>
      <c r="G15" s="2" t="s">
        <v>11</v>
      </c>
      <c r="H15" s="3">
        <v>7512</v>
      </c>
      <c r="I15" s="2" t="s">
        <v>24</v>
      </c>
      <c r="J15" s="2" t="s">
        <v>21</v>
      </c>
      <c r="K15" s="2" t="s">
        <v>20</v>
      </c>
      <c r="L15" s="2" t="s">
        <v>22</v>
      </c>
      <c r="M15" s="2" t="s">
        <v>23</v>
      </c>
      <c r="N15" s="2" t="s">
        <v>11</v>
      </c>
      <c r="O15" s="2" t="s">
        <v>545</v>
      </c>
      <c r="P15" s="2">
        <v>378491</v>
      </c>
      <c r="Q15" s="2">
        <v>31059164900549</v>
      </c>
      <c r="R15" s="3">
        <v>7711</v>
      </c>
      <c r="S15" s="12">
        <v>45447.592361111114</v>
      </c>
      <c r="T15" s="2" t="s">
        <v>516</v>
      </c>
      <c r="U15" s="2" t="s">
        <v>79</v>
      </c>
      <c r="V15" s="2" t="s">
        <v>546</v>
      </c>
      <c r="W15" s="2" t="s">
        <v>14</v>
      </c>
      <c r="X15" s="2" t="s">
        <v>15</v>
      </c>
      <c r="Y15" s="13" t="str">
        <f t="shared" si="0"/>
        <v>Domestique</v>
      </c>
      <c r="Z15" s="14">
        <v>0.85</v>
      </c>
      <c r="AA15" s="14" t="s">
        <v>1268</v>
      </c>
      <c r="AB15" s="14" t="s">
        <v>1269</v>
      </c>
      <c r="AC15" s="14" t="s">
        <v>1270</v>
      </c>
      <c r="AD15" s="2">
        <f t="shared" si="1"/>
        <v>109</v>
      </c>
      <c r="AE15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6" spans="1:31" s="2" customFormat="1" x14ac:dyDescent="0.35">
      <c r="A16" s="2" t="s">
        <v>6</v>
      </c>
      <c r="B16" s="2" t="s">
        <v>10</v>
      </c>
      <c r="C16" s="2" t="s">
        <v>16</v>
      </c>
      <c r="D16" s="2" t="s">
        <v>19</v>
      </c>
      <c r="E16" s="2" t="s">
        <v>17</v>
      </c>
      <c r="F16" s="2" t="s">
        <v>18</v>
      </c>
      <c r="G16" s="2" t="s">
        <v>11</v>
      </c>
      <c r="H16" s="3">
        <v>7512</v>
      </c>
      <c r="I16" s="2" t="s">
        <v>24</v>
      </c>
      <c r="J16" s="2" t="s">
        <v>21</v>
      </c>
      <c r="K16" s="2" t="s">
        <v>20</v>
      </c>
      <c r="L16" s="2" t="s">
        <v>22</v>
      </c>
      <c r="M16" s="2" t="s">
        <v>23</v>
      </c>
      <c r="N16" s="2" t="s">
        <v>11</v>
      </c>
      <c r="O16" s="2" t="s">
        <v>547</v>
      </c>
      <c r="P16" s="2">
        <v>378488</v>
      </c>
      <c r="Q16" s="2">
        <v>31059164900531</v>
      </c>
      <c r="R16" s="3">
        <v>7711</v>
      </c>
      <c r="S16" s="12">
        <v>45447.588888888888</v>
      </c>
      <c r="T16" s="2" t="s">
        <v>516</v>
      </c>
      <c r="U16" s="2" t="s">
        <v>79</v>
      </c>
      <c r="V16" s="2" t="s">
        <v>548</v>
      </c>
      <c r="W16" s="2" t="s">
        <v>14</v>
      </c>
      <c r="X16" s="2" t="s">
        <v>15</v>
      </c>
      <c r="Y16" s="13" t="str">
        <f t="shared" si="0"/>
        <v>Domestique</v>
      </c>
      <c r="Z16" s="14">
        <v>0.85</v>
      </c>
      <c r="AA16" s="14" t="s">
        <v>1268</v>
      </c>
      <c r="AB16" s="14" t="s">
        <v>1269</v>
      </c>
      <c r="AC16" s="14" t="s">
        <v>1270</v>
      </c>
      <c r="AD16" s="2">
        <f t="shared" si="1"/>
        <v>109</v>
      </c>
      <c r="AE16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7" spans="1:31" s="2" customFormat="1" x14ac:dyDescent="0.35">
      <c r="A17" s="2" t="s">
        <v>6</v>
      </c>
      <c r="B17" s="2" t="s">
        <v>10</v>
      </c>
      <c r="C17" s="2" t="s">
        <v>16</v>
      </c>
      <c r="D17" s="2" t="s">
        <v>19</v>
      </c>
      <c r="E17" s="2" t="s">
        <v>17</v>
      </c>
      <c r="F17" s="2" t="s">
        <v>18</v>
      </c>
      <c r="G17" s="2" t="s">
        <v>11</v>
      </c>
      <c r="H17" s="3">
        <v>7512</v>
      </c>
      <c r="I17" s="2" t="s">
        <v>24</v>
      </c>
      <c r="J17" s="2" t="s">
        <v>21</v>
      </c>
      <c r="K17" s="2" t="s">
        <v>20</v>
      </c>
      <c r="L17" s="2" t="s">
        <v>22</v>
      </c>
      <c r="M17" s="2" t="s">
        <v>23</v>
      </c>
      <c r="N17" s="2" t="s">
        <v>11</v>
      </c>
      <c r="O17" s="2" t="s">
        <v>549</v>
      </c>
      <c r="P17" s="2">
        <v>378485</v>
      </c>
      <c r="Q17" s="2">
        <v>31059164900432</v>
      </c>
      <c r="R17" s="3">
        <v>7711</v>
      </c>
      <c r="S17" s="12">
        <v>45447.581250000003</v>
      </c>
      <c r="T17" s="2" t="s">
        <v>516</v>
      </c>
      <c r="U17" s="2" t="s">
        <v>79</v>
      </c>
      <c r="V17" s="2" t="s">
        <v>550</v>
      </c>
      <c r="W17" s="2" t="s">
        <v>14</v>
      </c>
      <c r="X17" s="2" t="s">
        <v>15</v>
      </c>
      <c r="Y17" s="13" t="str">
        <f t="shared" si="0"/>
        <v>Domestique</v>
      </c>
      <c r="Z17" s="14">
        <v>0.85</v>
      </c>
      <c r="AA17" s="14" t="s">
        <v>1268</v>
      </c>
      <c r="AB17" s="14" t="s">
        <v>1269</v>
      </c>
      <c r="AC17" s="14" t="s">
        <v>1270</v>
      </c>
      <c r="AD17" s="2">
        <f t="shared" si="1"/>
        <v>109</v>
      </c>
      <c r="AE17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8" spans="1:31" s="2" customFormat="1" x14ac:dyDescent="0.35">
      <c r="A18" s="2" t="s">
        <v>6</v>
      </c>
      <c r="B18" s="2" t="s">
        <v>10</v>
      </c>
      <c r="C18" s="2" t="s">
        <v>16</v>
      </c>
      <c r="D18" s="2" t="s">
        <v>19</v>
      </c>
      <c r="E18" s="2" t="s">
        <v>17</v>
      </c>
      <c r="F18" s="2" t="s">
        <v>18</v>
      </c>
      <c r="G18" s="2" t="s">
        <v>11</v>
      </c>
      <c r="H18" s="3">
        <v>7512</v>
      </c>
      <c r="I18" s="2" t="s">
        <v>24</v>
      </c>
      <c r="J18" s="2" t="s">
        <v>21</v>
      </c>
      <c r="K18" s="2" t="s">
        <v>20</v>
      </c>
      <c r="L18" s="2" t="s">
        <v>22</v>
      </c>
      <c r="M18" s="2" t="s">
        <v>23</v>
      </c>
      <c r="N18" s="2" t="s">
        <v>11</v>
      </c>
      <c r="O18" s="2" t="s">
        <v>551</v>
      </c>
      <c r="P18" s="2">
        <v>378481</v>
      </c>
      <c r="Q18" s="2">
        <v>31059164901869</v>
      </c>
      <c r="R18" s="3">
        <v>7711</v>
      </c>
      <c r="S18" s="12">
        <v>45447.574999999997</v>
      </c>
      <c r="T18" s="2" t="s">
        <v>516</v>
      </c>
      <c r="U18" s="2" t="s">
        <v>79</v>
      </c>
      <c r="V18" s="2" t="s">
        <v>552</v>
      </c>
      <c r="W18" s="2" t="s">
        <v>14</v>
      </c>
      <c r="X18" s="2" t="s">
        <v>15</v>
      </c>
      <c r="Y18" s="13" t="str">
        <f t="shared" si="0"/>
        <v>Domestique</v>
      </c>
      <c r="Z18" s="14">
        <v>0.85</v>
      </c>
      <c r="AA18" s="14" t="s">
        <v>1268</v>
      </c>
      <c r="AB18" s="14" t="s">
        <v>1269</v>
      </c>
      <c r="AC18" s="14" t="s">
        <v>1270</v>
      </c>
      <c r="AD18" s="2">
        <f t="shared" si="1"/>
        <v>109</v>
      </c>
      <c r="AE18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9" spans="1:31" s="2" customFormat="1" x14ac:dyDescent="0.35">
      <c r="A19" s="2" t="s">
        <v>6</v>
      </c>
      <c r="B19" s="2" t="s">
        <v>10</v>
      </c>
      <c r="C19" s="2" t="s">
        <v>16</v>
      </c>
      <c r="D19" s="2" t="s">
        <v>19</v>
      </c>
      <c r="E19" s="2" t="s">
        <v>17</v>
      </c>
      <c r="F19" s="2" t="s">
        <v>18</v>
      </c>
      <c r="G19" s="2" t="s">
        <v>11</v>
      </c>
      <c r="H19" s="3">
        <v>7512</v>
      </c>
      <c r="I19" s="2" t="s">
        <v>24</v>
      </c>
      <c r="J19" s="2" t="s">
        <v>21</v>
      </c>
      <c r="K19" s="2" t="s">
        <v>20</v>
      </c>
      <c r="L19" s="2" t="s">
        <v>22</v>
      </c>
      <c r="M19" s="2" t="s">
        <v>23</v>
      </c>
      <c r="N19" s="2" t="s">
        <v>11</v>
      </c>
      <c r="O19" s="2" t="s">
        <v>553</v>
      </c>
      <c r="P19" s="2">
        <v>378480</v>
      </c>
      <c r="Q19" s="2">
        <v>31059164900648</v>
      </c>
      <c r="R19" s="3">
        <v>7711</v>
      </c>
      <c r="S19" s="12">
        <v>45447.569444444445</v>
      </c>
      <c r="T19" s="2" t="s">
        <v>516</v>
      </c>
      <c r="U19" s="2" t="s">
        <v>79</v>
      </c>
      <c r="V19" s="2" t="s">
        <v>554</v>
      </c>
      <c r="W19" s="2" t="s">
        <v>14</v>
      </c>
      <c r="X19" s="2" t="s">
        <v>15</v>
      </c>
      <c r="Y19" s="13" t="str">
        <f t="shared" si="0"/>
        <v>Domestique</v>
      </c>
      <c r="Z19" s="14">
        <v>0.85</v>
      </c>
      <c r="AA19" s="14" t="s">
        <v>1268</v>
      </c>
      <c r="AB19" s="14" t="s">
        <v>1269</v>
      </c>
      <c r="AC19" s="14" t="s">
        <v>1270</v>
      </c>
      <c r="AD19" s="2">
        <f t="shared" si="1"/>
        <v>109</v>
      </c>
      <c r="AE19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0" spans="1:31" s="2" customFormat="1" x14ac:dyDescent="0.35">
      <c r="A20" s="2" t="s">
        <v>6</v>
      </c>
      <c r="B20" s="2" t="s">
        <v>10</v>
      </c>
      <c r="C20" s="2" t="s">
        <v>16</v>
      </c>
      <c r="D20" s="2" t="s">
        <v>19</v>
      </c>
      <c r="E20" s="2" t="s">
        <v>17</v>
      </c>
      <c r="F20" s="2" t="s">
        <v>18</v>
      </c>
      <c r="G20" s="2" t="s">
        <v>11</v>
      </c>
      <c r="H20" s="3">
        <v>7512</v>
      </c>
      <c r="I20" s="2" t="s">
        <v>24</v>
      </c>
      <c r="J20" s="2" t="s">
        <v>21</v>
      </c>
      <c r="K20" s="2" t="s">
        <v>20</v>
      </c>
      <c r="L20" s="2" t="s">
        <v>22</v>
      </c>
      <c r="M20" s="2" t="s">
        <v>23</v>
      </c>
      <c r="N20" s="2" t="s">
        <v>11</v>
      </c>
      <c r="O20" s="2" t="s">
        <v>555</v>
      </c>
      <c r="P20" s="2">
        <v>378479</v>
      </c>
      <c r="Q20" s="2">
        <v>31059164900119</v>
      </c>
      <c r="R20" s="3">
        <v>7711</v>
      </c>
      <c r="S20" s="12">
        <v>45447.566666666666</v>
      </c>
      <c r="T20" s="2" t="s">
        <v>516</v>
      </c>
      <c r="U20" s="2" t="s">
        <v>79</v>
      </c>
      <c r="V20" s="2" t="s">
        <v>556</v>
      </c>
      <c r="W20" s="2" t="s">
        <v>14</v>
      </c>
      <c r="X20" s="2" t="s">
        <v>15</v>
      </c>
      <c r="Y20" s="13" t="str">
        <f t="shared" si="0"/>
        <v>Domestique</v>
      </c>
      <c r="Z20" s="14">
        <v>0.85</v>
      </c>
      <c r="AA20" s="14" t="s">
        <v>1268</v>
      </c>
      <c r="AB20" s="14" t="s">
        <v>1269</v>
      </c>
      <c r="AC20" s="14" t="s">
        <v>1270</v>
      </c>
      <c r="AD20" s="2">
        <f t="shared" si="1"/>
        <v>109</v>
      </c>
      <c r="AE20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1" spans="1:31" s="2" customFormat="1" x14ac:dyDescent="0.35">
      <c r="A21" s="2" t="s">
        <v>6</v>
      </c>
      <c r="B21" s="2" t="s">
        <v>10</v>
      </c>
      <c r="C21" s="2" t="s">
        <v>16</v>
      </c>
      <c r="D21" s="2" t="s">
        <v>19</v>
      </c>
      <c r="E21" s="2" t="s">
        <v>17</v>
      </c>
      <c r="F21" s="2" t="s">
        <v>18</v>
      </c>
      <c r="G21" s="2" t="s">
        <v>11</v>
      </c>
      <c r="H21" s="3">
        <v>7512</v>
      </c>
      <c r="I21" s="2" t="s">
        <v>24</v>
      </c>
      <c r="J21" s="2" t="s">
        <v>21</v>
      </c>
      <c r="K21" s="2" t="s">
        <v>20</v>
      </c>
      <c r="L21" s="2" t="s">
        <v>22</v>
      </c>
      <c r="M21" s="2" t="s">
        <v>23</v>
      </c>
      <c r="N21" s="2" t="s">
        <v>11</v>
      </c>
      <c r="O21" s="2" t="s">
        <v>557</v>
      </c>
      <c r="P21" s="2">
        <v>378473</v>
      </c>
      <c r="Q21" s="2">
        <v>31059164902248</v>
      </c>
      <c r="R21" s="3">
        <v>7711</v>
      </c>
      <c r="S21" s="12">
        <v>45447.5625</v>
      </c>
      <c r="T21" s="2" t="s">
        <v>558</v>
      </c>
      <c r="U21" s="2" t="s">
        <v>559</v>
      </c>
      <c r="V21" s="2" t="s">
        <v>560</v>
      </c>
      <c r="W21" s="2" t="s">
        <v>14</v>
      </c>
      <c r="X21" s="2" t="s">
        <v>15</v>
      </c>
      <c r="Y21" s="13" t="str">
        <f t="shared" si="0"/>
        <v>Domestique</v>
      </c>
      <c r="Z21" s="14">
        <v>0.85</v>
      </c>
      <c r="AA21" s="14" t="s">
        <v>1268</v>
      </c>
      <c r="AB21" s="14" t="s">
        <v>1269</v>
      </c>
      <c r="AC21" s="14" t="s">
        <v>1270</v>
      </c>
      <c r="AD21" s="2">
        <f t="shared" si="1"/>
        <v>109</v>
      </c>
      <c r="AE21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2" spans="1:31" s="2" customFormat="1" x14ac:dyDescent="0.35">
      <c r="A22" s="2" t="s">
        <v>6</v>
      </c>
      <c r="B22" s="2" t="s">
        <v>10</v>
      </c>
      <c r="C22" s="2" t="s">
        <v>16</v>
      </c>
      <c r="D22" s="2" t="s">
        <v>19</v>
      </c>
      <c r="E22" s="2" t="s">
        <v>17</v>
      </c>
      <c r="F22" s="2" t="s">
        <v>18</v>
      </c>
      <c r="G22" s="2" t="s">
        <v>11</v>
      </c>
      <c r="H22" s="3">
        <v>7512</v>
      </c>
      <c r="I22" s="2" t="s">
        <v>24</v>
      </c>
      <c r="J22" s="2" t="s">
        <v>21</v>
      </c>
      <c r="K22" s="2" t="s">
        <v>20</v>
      </c>
      <c r="L22" s="2" t="s">
        <v>22</v>
      </c>
      <c r="M22" s="2" t="s">
        <v>23</v>
      </c>
      <c r="N22" s="2" t="s">
        <v>11</v>
      </c>
      <c r="O22" s="2" t="s">
        <v>561</v>
      </c>
      <c r="P22" s="2">
        <v>378471</v>
      </c>
      <c r="Q22" s="2">
        <v>31059164902263</v>
      </c>
      <c r="R22" s="3">
        <v>7711</v>
      </c>
      <c r="S22" s="12">
        <v>45447.55972222222</v>
      </c>
      <c r="T22" s="2" t="s">
        <v>516</v>
      </c>
      <c r="U22" s="2" t="s">
        <v>559</v>
      </c>
      <c r="V22" s="2" t="s">
        <v>562</v>
      </c>
      <c r="W22" s="2" t="s">
        <v>14</v>
      </c>
      <c r="X22" s="2" t="s">
        <v>15</v>
      </c>
      <c r="Y22" s="13" t="str">
        <f t="shared" si="0"/>
        <v>Domestique</v>
      </c>
      <c r="Z22" s="14">
        <v>0.85</v>
      </c>
      <c r="AA22" s="14" t="s">
        <v>1268</v>
      </c>
      <c r="AB22" s="14" t="s">
        <v>1269</v>
      </c>
      <c r="AC22" s="14" t="s">
        <v>1270</v>
      </c>
      <c r="AD22" s="2">
        <f t="shared" si="1"/>
        <v>109</v>
      </c>
      <c r="AE22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3" spans="1:31" s="2" customFormat="1" x14ac:dyDescent="0.35">
      <c r="A23" s="2" t="s">
        <v>6</v>
      </c>
      <c r="B23" s="2" t="s">
        <v>10</v>
      </c>
      <c r="C23" s="2" t="s">
        <v>16</v>
      </c>
      <c r="D23" s="2" t="s">
        <v>19</v>
      </c>
      <c r="E23" s="2" t="s">
        <v>17</v>
      </c>
      <c r="F23" s="2" t="s">
        <v>18</v>
      </c>
      <c r="G23" s="2" t="s">
        <v>11</v>
      </c>
      <c r="H23" s="3">
        <v>7512</v>
      </c>
      <c r="I23" s="2" t="s">
        <v>24</v>
      </c>
      <c r="J23" s="2" t="s">
        <v>21</v>
      </c>
      <c r="K23" s="2" t="s">
        <v>20</v>
      </c>
      <c r="L23" s="2" t="s">
        <v>22</v>
      </c>
      <c r="M23" s="2" t="s">
        <v>23</v>
      </c>
      <c r="N23" s="2" t="s">
        <v>11</v>
      </c>
      <c r="O23" s="2" t="s">
        <v>563</v>
      </c>
      <c r="P23" s="2">
        <v>378470</v>
      </c>
      <c r="Q23" s="2">
        <v>31059164900879</v>
      </c>
      <c r="R23" s="3">
        <v>7711</v>
      </c>
      <c r="S23" s="12">
        <v>45447.555555555555</v>
      </c>
      <c r="T23" s="2" t="s">
        <v>516</v>
      </c>
      <c r="U23" s="2" t="s">
        <v>559</v>
      </c>
      <c r="V23" s="2" t="s">
        <v>564</v>
      </c>
      <c r="W23" s="2" t="s">
        <v>14</v>
      </c>
      <c r="X23" s="2" t="s">
        <v>15</v>
      </c>
      <c r="Y23" s="13" t="str">
        <f t="shared" si="0"/>
        <v>Domestique</v>
      </c>
      <c r="Z23" s="14">
        <v>0.85</v>
      </c>
      <c r="AA23" s="14" t="s">
        <v>1268</v>
      </c>
      <c r="AB23" s="14" t="s">
        <v>1269</v>
      </c>
      <c r="AC23" s="14" t="s">
        <v>1270</v>
      </c>
      <c r="AD23" s="2">
        <f t="shared" si="1"/>
        <v>109</v>
      </c>
      <c r="AE23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4" spans="1:31" s="2" customFormat="1" x14ac:dyDescent="0.35">
      <c r="A24" s="2" t="s">
        <v>6</v>
      </c>
      <c r="B24" s="2" t="s">
        <v>10</v>
      </c>
      <c r="C24" s="2" t="s">
        <v>16</v>
      </c>
      <c r="D24" s="2" t="s">
        <v>19</v>
      </c>
      <c r="E24" s="2" t="s">
        <v>17</v>
      </c>
      <c r="F24" s="2" t="s">
        <v>18</v>
      </c>
      <c r="G24" s="2" t="s">
        <v>11</v>
      </c>
      <c r="H24" s="3">
        <v>7512</v>
      </c>
      <c r="I24" s="2" t="s">
        <v>24</v>
      </c>
      <c r="J24" s="2" t="s">
        <v>21</v>
      </c>
      <c r="K24" s="2" t="s">
        <v>20</v>
      </c>
      <c r="L24" s="2" t="s">
        <v>22</v>
      </c>
      <c r="M24" s="2" t="s">
        <v>23</v>
      </c>
      <c r="N24" s="2" t="s">
        <v>11</v>
      </c>
      <c r="O24" s="2" t="s">
        <v>565</v>
      </c>
      <c r="P24" s="2">
        <v>378469</v>
      </c>
      <c r="Q24" s="2">
        <v>31059164901778</v>
      </c>
      <c r="R24" s="3">
        <v>7711</v>
      </c>
      <c r="S24" s="12">
        <v>45447.553472222222</v>
      </c>
      <c r="T24" s="2" t="s">
        <v>516</v>
      </c>
      <c r="U24" s="2" t="s">
        <v>559</v>
      </c>
      <c r="V24" s="2" t="s">
        <v>566</v>
      </c>
      <c r="W24" s="2" t="s">
        <v>14</v>
      </c>
      <c r="X24" s="2" t="s">
        <v>15</v>
      </c>
      <c r="Y24" s="13" t="str">
        <f t="shared" si="0"/>
        <v>Domestique</v>
      </c>
      <c r="Z24" s="14">
        <v>0.85</v>
      </c>
      <c r="AA24" s="14" t="s">
        <v>1268</v>
      </c>
      <c r="AB24" s="14" t="s">
        <v>1269</v>
      </c>
      <c r="AC24" s="14" t="s">
        <v>1270</v>
      </c>
      <c r="AD24" s="2">
        <f t="shared" si="1"/>
        <v>109</v>
      </c>
      <c r="AE24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5" spans="1:31" s="2" customFormat="1" x14ac:dyDescent="0.35">
      <c r="A25" s="2" t="s">
        <v>6</v>
      </c>
      <c r="B25" s="2" t="s">
        <v>10</v>
      </c>
      <c r="C25" s="2" t="s">
        <v>16</v>
      </c>
      <c r="D25" s="2" t="s">
        <v>19</v>
      </c>
      <c r="E25" s="2" t="s">
        <v>17</v>
      </c>
      <c r="F25" s="2" t="s">
        <v>18</v>
      </c>
      <c r="G25" s="2" t="s">
        <v>11</v>
      </c>
      <c r="H25" s="3">
        <v>7512</v>
      </c>
      <c r="I25" s="2" t="s">
        <v>24</v>
      </c>
      <c r="J25" s="2" t="s">
        <v>21</v>
      </c>
      <c r="K25" s="2" t="s">
        <v>20</v>
      </c>
      <c r="L25" s="2" t="s">
        <v>22</v>
      </c>
      <c r="M25" s="2" t="s">
        <v>23</v>
      </c>
      <c r="N25" s="2" t="s">
        <v>11</v>
      </c>
      <c r="O25" s="2" t="s">
        <v>567</v>
      </c>
      <c r="P25" s="2">
        <v>378467</v>
      </c>
      <c r="Q25" s="2">
        <v>31059164900861</v>
      </c>
      <c r="R25" s="3">
        <v>7711</v>
      </c>
      <c r="S25" s="12">
        <v>45447.52847222222</v>
      </c>
      <c r="T25" s="2" t="s">
        <v>516</v>
      </c>
      <c r="U25" s="2" t="s">
        <v>559</v>
      </c>
      <c r="V25" s="2" t="s">
        <v>568</v>
      </c>
      <c r="W25" s="2" t="s">
        <v>14</v>
      </c>
      <c r="X25" s="2" t="s">
        <v>15</v>
      </c>
      <c r="Y25" s="13" t="str">
        <f t="shared" si="0"/>
        <v>Domestique</v>
      </c>
      <c r="Z25" s="14">
        <v>0.85</v>
      </c>
      <c r="AA25" s="14" t="s">
        <v>1268</v>
      </c>
      <c r="AB25" s="14" t="s">
        <v>1269</v>
      </c>
      <c r="AC25" s="14" t="s">
        <v>1270</v>
      </c>
      <c r="AD25" s="2">
        <f t="shared" si="1"/>
        <v>109</v>
      </c>
      <c r="AE25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6" spans="1:31" s="2" customFormat="1" x14ac:dyDescent="0.35">
      <c r="A26" s="2" t="s">
        <v>6</v>
      </c>
      <c r="B26" s="2" t="s">
        <v>10</v>
      </c>
      <c r="C26" s="2" t="s">
        <v>16</v>
      </c>
      <c r="D26" s="2" t="s">
        <v>19</v>
      </c>
      <c r="E26" s="2" t="s">
        <v>17</v>
      </c>
      <c r="F26" s="2" t="s">
        <v>18</v>
      </c>
      <c r="G26" s="2" t="s">
        <v>11</v>
      </c>
      <c r="H26" s="3">
        <v>7512</v>
      </c>
      <c r="I26" s="2" t="s">
        <v>24</v>
      </c>
      <c r="J26" s="2" t="s">
        <v>21</v>
      </c>
      <c r="K26" s="2" t="s">
        <v>20</v>
      </c>
      <c r="L26" s="2" t="s">
        <v>22</v>
      </c>
      <c r="M26" s="2" t="s">
        <v>23</v>
      </c>
      <c r="N26" s="2" t="s">
        <v>11</v>
      </c>
      <c r="O26" s="2" t="s">
        <v>569</v>
      </c>
      <c r="P26" s="2">
        <v>378466</v>
      </c>
      <c r="Q26" s="2">
        <v>31059164900697</v>
      </c>
      <c r="R26" s="3">
        <v>7711</v>
      </c>
      <c r="S26" s="12">
        <v>45447.525694444441</v>
      </c>
      <c r="T26" s="2" t="s">
        <v>516</v>
      </c>
      <c r="U26" s="2" t="s">
        <v>559</v>
      </c>
      <c r="V26" s="2" t="s">
        <v>570</v>
      </c>
      <c r="W26" s="2" t="s">
        <v>14</v>
      </c>
      <c r="X26" s="2" t="s">
        <v>15</v>
      </c>
      <c r="Y26" s="13" t="str">
        <f t="shared" si="0"/>
        <v>Domestique</v>
      </c>
      <c r="Z26" s="14">
        <v>0.85</v>
      </c>
      <c r="AA26" s="14" t="s">
        <v>1268</v>
      </c>
      <c r="AB26" s="14" t="s">
        <v>1269</v>
      </c>
      <c r="AC26" s="14" t="s">
        <v>1270</v>
      </c>
      <c r="AD26" s="2">
        <f t="shared" si="1"/>
        <v>109</v>
      </c>
      <c r="AE26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7" spans="1:31" s="2" customFormat="1" x14ac:dyDescent="0.35">
      <c r="A27" s="2" t="s">
        <v>6</v>
      </c>
      <c r="B27" s="2" t="s">
        <v>10</v>
      </c>
      <c r="C27" s="2" t="s">
        <v>16</v>
      </c>
      <c r="D27" s="2" t="s">
        <v>19</v>
      </c>
      <c r="E27" s="2" t="s">
        <v>17</v>
      </c>
      <c r="F27" s="2" t="s">
        <v>18</v>
      </c>
      <c r="G27" s="2" t="s">
        <v>11</v>
      </c>
      <c r="H27" s="3">
        <v>7512</v>
      </c>
      <c r="I27" s="2" t="s">
        <v>24</v>
      </c>
      <c r="J27" s="2" t="s">
        <v>21</v>
      </c>
      <c r="K27" s="2" t="s">
        <v>20</v>
      </c>
      <c r="L27" s="2" t="s">
        <v>22</v>
      </c>
      <c r="M27" s="2" t="s">
        <v>23</v>
      </c>
      <c r="N27" s="2" t="s">
        <v>11</v>
      </c>
      <c r="O27" s="2" t="s">
        <v>571</v>
      </c>
      <c r="P27" s="2">
        <v>378463</v>
      </c>
      <c r="Q27" s="2">
        <v>31059164900663</v>
      </c>
      <c r="R27" s="3">
        <v>7711</v>
      </c>
      <c r="S27" s="12">
        <v>45447.521527777775</v>
      </c>
      <c r="T27" s="2" t="s">
        <v>516</v>
      </c>
      <c r="U27" s="2" t="s">
        <v>559</v>
      </c>
      <c r="V27" s="2" t="s">
        <v>572</v>
      </c>
      <c r="W27" s="2" t="s">
        <v>14</v>
      </c>
      <c r="X27" s="2" t="s">
        <v>15</v>
      </c>
      <c r="Y27" s="13" t="str">
        <f t="shared" si="0"/>
        <v>Domestique</v>
      </c>
      <c r="Z27" s="14">
        <v>0.85</v>
      </c>
      <c r="AA27" s="14" t="s">
        <v>1268</v>
      </c>
      <c r="AB27" s="14" t="s">
        <v>1269</v>
      </c>
      <c r="AC27" s="14" t="s">
        <v>1270</v>
      </c>
      <c r="AD27" s="2">
        <f t="shared" si="1"/>
        <v>109</v>
      </c>
      <c r="AE27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8" spans="1:31" s="2" customFormat="1" x14ac:dyDescent="0.35">
      <c r="A28" s="2" t="s">
        <v>6</v>
      </c>
      <c r="B28" s="2" t="s">
        <v>10</v>
      </c>
      <c r="C28" s="2" t="s">
        <v>16</v>
      </c>
      <c r="D28" s="2" t="s">
        <v>19</v>
      </c>
      <c r="E28" s="2" t="s">
        <v>17</v>
      </c>
      <c r="F28" s="2" t="s">
        <v>18</v>
      </c>
      <c r="G28" s="2" t="s">
        <v>11</v>
      </c>
      <c r="H28" s="3">
        <v>7512</v>
      </c>
      <c r="I28" s="2" t="s">
        <v>24</v>
      </c>
      <c r="J28" s="2" t="s">
        <v>21</v>
      </c>
      <c r="K28" s="2" t="s">
        <v>20</v>
      </c>
      <c r="L28" s="2" t="s">
        <v>22</v>
      </c>
      <c r="M28" s="2" t="s">
        <v>23</v>
      </c>
      <c r="N28" s="2" t="s">
        <v>11</v>
      </c>
      <c r="O28" s="2" t="s">
        <v>573</v>
      </c>
      <c r="P28" s="2">
        <v>378460</v>
      </c>
      <c r="Q28" s="2">
        <v>31059164900598</v>
      </c>
      <c r="R28" s="3">
        <v>7711</v>
      </c>
      <c r="S28" s="12">
        <v>45447.515972222223</v>
      </c>
      <c r="T28" s="2" t="s">
        <v>516</v>
      </c>
      <c r="U28" s="2" t="s">
        <v>559</v>
      </c>
      <c r="V28" s="2" t="s">
        <v>574</v>
      </c>
      <c r="W28" s="2" t="s">
        <v>14</v>
      </c>
      <c r="X28" s="2" t="s">
        <v>15</v>
      </c>
      <c r="Y28" s="13" t="str">
        <f t="shared" si="0"/>
        <v>Domestique</v>
      </c>
      <c r="Z28" s="14">
        <v>0.85</v>
      </c>
      <c r="AA28" s="14" t="s">
        <v>1268</v>
      </c>
      <c r="AB28" s="14" t="s">
        <v>1269</v>
      </c>
      <c r="AC28" s="14" t="s">
        <v>1270</v>
      </c>
      <c r="AD28" s="2">
        <f t="shared" si="1"/>
        <v>109</v>
      </c>
      <c r="AE28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29" spans="1:31" s="2" customFormat="1" x14ac:dyDescent="0.35">
      <c r="A29" s="2" t="s">
        <v>6</v>
      </c>
      <c r="B29" s="2" t="s">
        <v>10</v>
      </c>
      <c r="C29" s="2" t="s">
        <v>16</v>
      </c>
      <c r="D29" s="2" t="s">
        <v>19</v>
      </c>
      <c r="E29" s="2" t="s">
        <v>17</v>
      </c>
      <c r="F29" s="2" t="s">
        <v>18</v>
      </c>
      <c r="G29" s="2" t="s">
        <v>11</v>
      </c>
      <c r="H29" s="3">
        <v>7512</v>
      </c>
      <c r="I29" s="2" t="s">
        <v>24</v>
      </c>
      <c r="J29" s="2" t="s">
        <v>21</v>
      </c>
      <c r="K29" s="2" t="s">
        <v>20</v>
      </c>
      <c r="L29" s="2" t="s">
        <v>22</v>
      </c>
      <c r="M29" s="2" t="s">
        <v>23</v>
      </c>
      <c r="N29" s="2" t="s">
        <v>11</v>
      </c>
      <c r="O29" s="2" t="s">
        <v>575</v>
      </c>
      <c r="P29" s="2">
        <v>378459</v>
      </c>
      <c r="Q29" s="2">
        <v>31059164900473</v>
      </c>
      <c r="R29" s="3">
        <v>7711</v>
      </c>
      <c r="S29" s="12">
        <v>45447.513194444444</v>
      </c>
      <c r="T29" s="2" t="s">
        <v>516</v>
      </c>
      <c r="U29" s="2" t="s">
        <v>559</v>
      </c>
      <c r="V29" s="2" t="s">
        <v>576</v>
      </c>
      <c r="W29" s="2" t="s">
        <v>14</v>
      </c>
      <c r="X29" s="2" t="s">
        <v>15</v>
      </c>
      <c r="Y29" s="13" t="str">
        <f t="shared" si="0"/>
        <v>Domestique</v>
      </c>
      <c r="Z29" s="14">
        <v>0.85</v>
      </c>
      <c r="AA29" s="14" t="s">
        <v>1268</v>
      </c>
      <c r="AB29" s="14" t="s">
        <v>1269</v>
      </c>
      <c r="AC29" s="14" t="s">
        <v>1270</v>
      </c>
      <c r="AD29" s="2">
        <f t="shared" si="1"/>
        <v>109</v>
      </c>
      <c r="AE29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0" spans="1:31" s="2" customFormat="1" x14ac:dyDescent="0.35">
      <c r="A30" s="2" t="s">
        <v>6</v>
      </c>
      <c r="B30" s="2" t="s">
        <v>10</v>
      </c>
      <c r="C30" s="2" t="s">
        <v>16</v>
      </c>
      <c r="D30" s="2" t="s">
        <v>19</v>
      </c>
      <c r="E30" s="2" t="s">
        <v>17</v>
      </c>
      <c r="F30" s="2" t="s">
        <v>18</v>
      </c>
      <c r="G30" s="2" t="s">
        <v>11</v>
      </c>
      <c r="H30" s="3">
        <v>7512</v>
      </c>
      <c r="I30" s="2" t="s">
        <v>24</v>
      </c>
      <c r="J30" s="2" t="s">
        <v>21</v>
      </c>
      <c r="K30" s="2" t="s">
        <v>20</v>
      </c>
      <c r="L30" s="2" t="s">
        <v>22</v>
      </c>
      <c r="M30" s="2" t="s">
        <v>23</v>
      </c>
      <c r="N30" s="2" t="s">
        <v>11</v>
      </c>
      <c r="O30" s="2" t="s">
        <v>577</v>
      </c>
      <c r="P30" s="2">
        <v>378458</v>
      </c>
      <c r="Q30" s="2">
        <v>31059164900283</v>
      </c>
      <c r="R30" s="3">
        <v>7711</v>
      </c>
      <c r="S30" s="12">
        <v>45447.509722222225</v>
      </c>
      <c r="T30" s="2" t="s">
        <v>516</v>
      </c>
      <c r="U30" s="2" t="s">
        <v>559</v>
      </c>
      <c r="V30" s="2" t="s">
        <v>578</v>
      </c>
      <c r="W30" s="2" t="s">
        <v>14</v>
      </c>
      <c r="X30" s="2" t="s">
        <v>15</v>
      </c>
      <c r="Y30" s="13" t="str">
        <f t="shared" si="0"/>
        <v>Domestique</v>
      </c>
      <c r="Z30" s="14">
        <v>0.85</v>
      </c>
      <c r="AA30" s="14" t="s">
        <v>1268</v>
      </c>
      <c r="AB30" s="14" t="s">
        <v>1269</v>
      </c>
      <c r="AC30" s="14" t="s">
        <v>1270</v>
      </c>
      <c r="AD30" s="2">
        <f t="shared" si="1"/>
        <v>109</v>
      </c>
      <c r="AE30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1" spans="1:31" s="2" customFormat="1" x14ac:dyDescent="0.35">
      <c r="A31" s="2" t="s">
        <v>6</v>
      </c>
      <c r="B31" s="2" t="s">
        <v>10</v>
      </c>
      <c r="C31" s="2" t="s">
        <v>16</v>
      </c>
      <c r="D31" s="2" t="s">
        <v>19</v>
      </c>
      <c r="E31" s="2" t="s">
        <v>17</v>
      </c>
      <c r="F31" s="2" t="s">
        <v>18</v>
      </c>
      <c r="G31" s="2" t="s">
        <v>11</v>
      </c>
      <c r="H31" s="3">
        <v>7512</v>
      </c>
      <c r="I31" s="2" t="s">
        <v>24</v>
      </c>
      <c r="J31" s="2" t="s">
        <v>21</v>
      </c>
      <c r="K31" s="2" t="s">
        <v>20</v>
      </c>
      <c r="L31" s="2" t="s">
        <v>22</v>
      </c>
      <c r="M31" s="2" t="s">
        <v>23</v>
      </c>
      <c r="N31" s="2" t="s">
        <v>11</v>
      </c>
      <c r="O31" s="2" t="s">
        <v>579</v>
      </c>
      <c r="P31" s="2">
        <v>378448</v>
      </c>
      <c r="Q31" s="2">
        <v>31059164900309</v>
      </c>
      <c r="R31" s="3">
        <v>7711</v>
      </c>
      <c r="S31" s="12">
        <v>45447.504166666666</v>
      </c>
      <c r="T31" s="2" t="s">
        <v>516</v>
      </c>
      <c r="U31" s="2" t="s">
        <v>559</v>
      </c>
      <c r="V31" s="2" t="s">
        <v>580</v>
      </c>
      <c r="W31" s="2" t="s">
        <v>14</v>
      </c>
      <c r="X31" s="2" t="s">
        <v>15</v>
      </c>
      <c r="Y31" s="13" t="str">
        <f t="shared" si="0"/>
        <v>Domestique</v>
      </c>
      <c r="Z31" s="14">
        <v>0.85</v>
      </c>
      <c r="AA31" s="14" t="s">
        <v>1268</v>
      </c>
      <c r="AB31" s="14" t="s">
        <v>1269</v>
      </c>
      <c r="AC31" s="14" t="s">
        <v>1270</v>
      </c>
      <c r="AD31" s="2">
        <f t="shared" si="1"/>
        <v>109</v>
      </c>
      <c r="AE31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2" spans="1:31" s="2" customFormat="1" x14ac:dyDescent="0.35">
      <c r="A32" s="2" t="s">
        <v>6</v>
      </c>
      <c r="B32" s="2" t="s">
        <v>10</v>
      </c>
      <c r="C32" s="2" t="s">
        <v>16</v>
      </c>
      <c r="D32" s="2" t="s">
        <v>19</v>
      </c>
      <c r="E32" s="2" t="s">
        <v>17</v>
      </c>
      <c r="F32" s="2" t="s">
        <v>18</v>
      </c>
      <c r="G32" s="2" t="s">
        <v>11</v>
      </c>
      <c r="H32" s="3">
        <v>7512</v>
      </c>
      <c r="I32" s="2" t="s">
        <v>24</v>
      </c>
      <c r="J32" s="2" t="s">
        <v>21</v>
      </c>
      <c r="K32" s="2" t="s">
        <v>20</v>
      </c>
      <c r="L32" s="2" t="s">
        <v>22</v>
      </c>
      <c r="M32" s="2" t="s">
        <v>23</v>
      </c>
      <c r="N32" s="2" t="s">
        <v>11</v>
      </c>
      <c r="O32" s="2" t="s">
        <v>581</v>
      </c>
      <c r="P32" s="2">
        <v>378446</v>
      </c>
      <c r="Q32" s="2">
        <v>31059164902255</v>
      </c>
      <c r="R32" s="3">
        <v>7711</v>
      </c>
      <c r="S32" s="12">
        <v>45447.5</v>
      </c>
      <c r="T32" s="2" t="s">
        <v>516</v>
      </c>
      <c r="U32" s="2" t="s">
        <v>79</v>
      </c>
      <c r="V32" s="2" t="s">
        <v>582</v>
      </c>
      <c r="W32" s="2" t="s">
        <v>14</v>
      </c>
      <c r="X32" s="2" t="s">
        <v>15</v>
      </c>
      <c r="Y32" s="13" t="str">
        <f t="shared" si="0"/>
        <v>Domestique</v>
      </c>
      <c r="Z32" s="14">
        <v>0.85</v>
      </c>
      <c r="AA32" s="14" t="s">
        <v>1268</v>
      </c>
      <c r="AB32" s="14" t="s">
        <v>1269</v>
      </c>
      <c r="AC32" s="14" t="s">
        <v>1270</v>
      </c>
      <c r="AD32" s="2">
        <f t="shared" si="1"/>
        <v>109</v>
      </c>
      <c r="AE32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3" spans="1:31" s="2" customFormat="1" x14ac:dyDescent="0.35">
      <c r="A33" s="2" t="s">
        <v>6</v>
      </c>
      <c r="B33" s="2" t="s">
        <v>10</v>
      </c>
      <c r="C33" s="2" t="s">
        <v>16</v>
      </c>
      <c r="D33" s="2" t="s">
        <v>19</v>
      </c>
      <c r="E33" s="2" t="s">
        <v>17</v>
      </c>
      <c r="F33" s="2" t="s">
        <v>18</v>
      </c>
      <c r="G33" s="2" t="s">
        <v>11</v>
      </c>
      <c r="H33" s="3">
        <v>7512</v>
      </c>
      <c r="I33" s="2" t="s">
        <v>24</v>
      </c>
      <c r="J33" s="2" t="s">
        <v>21</v>
      </c>
      <c r="K33" s="2" t="s">
        <v>20</v>
      </c>
      <c r="L33" s="2" t="s">
        <v>22</v>
      </c>
      <c r="M33" s="2" t="s">
        <v>23</v>
      </c>
      <c r="N33" s="2" t="s">
        <v>11</v>
      </c>
      <c r="O33" s="2" t="s">
        <v>583</v>
      </c>
      <c r="P33" s="2">
        <v>378430</v>
      </c>
      <c r="Q33" s="2">
        <v>31059164901737</v>
      </c>
      <c r="R33" s="3">
        <v>7711</v>
      </c>
      <c r="S33" s="12">
        <v>45447.48333333333</v>
      </c>
      <c r="T33" s="2" t="s">
        <v>516</v>
      </c>
      <c r="U33" s="2" t="s">
        <v>79</v>
      </c>
      <c r="V33" s="2" t="s">
        <v>584</v>
      </c>
      <c r="W33" s="2" t="s">
        <v>14</v>
      </c>
      <c r="X33" s="2" t="s">
        <v>15</v>
      </c>
      <c r="Y33" s="13" t="str">
        <f t="shared" si="0"/>
        <v>Domestique</v>
      </c>
      <c r="Z33" s="14">
        <v>0.85</v>
      </c>
      <c r="AA33" s="14" t="s">
        <v>1268</v>
      </c>
      <c r="AB33" s="14" t="s">
        <v>1269</v>
      </c>
      <c r="AC33" s="14" t="s">
        <v>1270</v>
      </c>
      <c r="AD33" s="2">
        <f t="shared" si="1"/>
        <v>109</v>
      </c>
      <c r="AE33" s="2" t="str">
        <f t="shared" si="2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4" spans="1:31" s="2" customFormat="1" x14ac:dyDescent="0.35">
      <c r="A34" s="2" t="s">
        <v>6</v>
      </c>
      <c r="B34" s="2" t="s">
        <v>10</v>
      </c>
      <c r="C34" s="2" t="s">
        <v>16</v>
      </c>
      <c r="D34" s="2" t="s">
        <v>19</v>
      </c>
      <c r="E34" s="2" t="s">
        <v>17</v>
      </c>
      <c r="F34" s="2" t="s">
        <v>18</v>
      </c>
      <c r="G34" s="2" t="s">
        <v>11</v>
      </c>
      <c r="H34" s="3">
        <v>7512</v>
      </c>
      <c r="I34" s="2" t="s">
        <v>24</v>
      </c>
      <c r="J34" s="2" t="s">
        <v>21</v>
      </c>
      <c r="K34" s="2" t="s">
        <v>20</v>
      </c>
      <c r="L34" s="2" t="s">
        <v>22</v>
      </c>
      <c r="M34" s="2" t="s">
        <v>23</v>
      </c>
      <c r="N34" s="2" t="s">
        <v>11</v>
      </c>
      <c r="O34" s="2" t="s">
        <v>585</v>
      </c>
      <c r="P34" s="2">
        <v>378422</v>
      </c>
      <c r="Q34" s="2">
        <v>31059164901794</v>
      </c>
      <c r="R34" s="3">
        <v>7711</v>
      </c>
      <c r="S34" s="12">
        <v>45447.481249999997</v>
      </c>
      <c r="T34" s="2" t="s">
        <v>516</v>
      </c>
      <c r="U34" s="2" t="s">
        <v>79</v>
      </c>
      <c r="V34" s="2" t="s">
        <v>586</v>
      </c>
      <c r="W34" s="2" t="s">
        <v>14</v>
      </c>
      <c r="X34" s="2" t="s">
        <v>15</v>
      </c>
      <c r="Y34" s="13" t="str">
        <f t="shared" ref="Y34:Y65" si="3">+IF(G34=N34,"Domestique","Autre")</f>
        <v>Domestique</v>
      </c>
      <c r="Z34" s="14">
        <v>0.85</v>
      </c>
      <c r="AA34" s="14" t="s">
        <v>1268</v>
      </c>
      <c r="AB34" s="14" t="s">
        <v>1269</v>
      </c>
      <c r="AC34" s="14" t="s">
        <v>1270</v>
      </c>
      <c r="AD34" s="2">
        <f t="shared" ref="AD34:AD65" si="4">COUNTIFS($AE$2:$AE$2432,AE34)</f>
        <v>109</v>
      </c>
      <c r="AE34" s="2" t="str">
        <f t="shared" ref="AE34:AE65" si="5">+B34&amp;C34&amp;D34&amp;E34&amp;F34&amp;G34&amp;H34&amp;I34&amp;J34&amp;K34&amp;L34&amp;M34&amp;N34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5" spans="1:31" s="2" customFormat="1" x14ac:dyDescent="0.35">
      <c r="A35" s="2" t="s">
        <v>6</v>
      </c>
      <c r="B35" s="2" t="s">
        <v>10</v>
      </c>
      <c r="C35" s="2" t="s">
        <v>16</v>
      </c>
      <c r="D35" s="2" t="s">
        <v>19</v>
      </c>
      <c r="E35" s="2" t="s">
        <v>17</v>
      </c>
      <c r="F35" s="2" t="s">
        <v>18</v>
      </c>
      <c r="G35" s="2" t="s">
        <v>11</v>
      </c>
      <c r="H35" s="3">
        <v>7512</v>
      </c>
      <c r="I35" s="2" t="s">
        <v>24</v>
      </c>
      <c r="J35" s="2" t="s">
        <v>21</v>
      </c>
      <c r="K35" s="2" t="s">
        <v>20</v>
      </c>
      <c r="L35" s="2" t="s">
        <v>22</v>
      </c>
      <c r="M35" s="2" t="s">
        <v>23</v>
      </c>
      <c r="N35" s="2" t="s">
        <v>11</v>
      </c>
      <c r="O35" s="2" t="s">
        <v>587</v>
      </c>
      <c r="P35" s="2">
        <v>378420</v>
      </c>
      <c r="Q35" s="2">
        <v>31059164900614</v>
      </c>
      <c r="R35" s="3">
        <v>7711</v>
      </c>
      <c r="S35" s="12">
        <v>45447.477083333331</v>
      </c>
      <c r="T35" s="2" t="s">
        <v>516</v>
      </c>
      <c r="U35" s="2" t="s">
        <v>79</v>
      </c>
      <c r="V35" s="2" t="s">
        <v>588</v>
      </c>
      <c r="W35" s="2" t="s">
        <v>14</v>
      </c>
      <c r="X35" s="2" t="s">
        <v>15</v>
      </c>
      <c r="Y35" s="13" t="str">
        <f t="shared" si="3"/>
        <v>Domestique</v>
      </c>
      <c r="Z35" s="14">
        <v>0.85</v>
      </c>
      <c r="AA35" s="14" t="s">
        <v>1268</v>
      </c>
      <c r="AB35" s="14" t="s">
        <v>1269</v>
      </c>
      <c r="AC35" s="14" t="s">
        <v>1270</v>
      </c>
      <c r="AD35" s="2">
        <f t="shared" si="4"/>
        <v>109</v>
      </c>
      <c r="AE35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6" spans="1:31" s="2" customFormat="1" x14ac:dyDescent="0.35">
      <c r="A36" s="2" t="s">
        <v>6</v>
      </c>
      <c r="B36" s="2" t="s">
        <v>10</v>
      </c>
      <c r="C36" s="2" t="s">
        <v>16</v>
      </c>
      <c r="D36" s="2" t="s">
        <v>19</v>
      </c>
      <c r="E36" s="2" t="s">
        <v>17</v>
      </c>
      <c r="F36" s="2" t="s">
        <v>18</v>
      </c>
      <c r="G36" s="2" t="s">
        <v>11</v>
      </c>
      <c r="H36" s="3">
        <v>7512</v>
      </c>
      <c r="I36" s="2" t="s">
        <v>24</v>
      </c>
      <c r="J36" s="2" t="s">
        <v>21</v>
      </c>
      <c r="K36" s="2" t="s">
        <v>20</v>
      </c>
      <c r="L36" s="2" t="s">
        <v>22</v>
      </c>
      <c r="M36" s="2" t="s">
        <v>23</v>
      </c>
      <c r="N36" s="2" t="s">
        <v>11</v>
      </c>
      <c r="O36" s="2" t="s">
        <v>618</v>
      </c>
      <c r="P36" s="2">
        <v>377908</v>
      </c>
      <c r="Q36" s="2">
        <v>31059164901372</v>
      </c>
      <c r="R36" s="3">
        <v>7711</v>
      </c>
      <c r="S36" s="12">
        <v>45446.645138888889</v>
      </c>
      <c r="T36" s="2" t="s">
        <v>516</v>
      </c>
      <c r="U36" s="2" t="s">
        <v>158</v>
      </c>
      <c r="V36" s="2" t="s">
        <v>619</v>
      </c>
      <c r="W36" s="2" t="s">
        <v>14</v>
      </c>
      <c r="X36" s="2" t="s">
        <v>15</v>
      </c>
      <c r="Y36" s="13" t="str">
        <f t="shared" si="3"/>
        <v>Domestique</v>
      </c>
      <c r="Z36" s="14">
        <v>0.85</v>
      </c>
      <c r="AA36" s="14" t="s">
        <v>1268</v>
      </c>
      <c r="AB36" s="14" t="s">
        <v>1269</v>
      </c>
      <c r="AC36" s="14" t="s">
        <v>1270</v>
      </c>
      <c r="AD36" s="2">
        <f t="shared" si="4"/>
        <v>109</v>
      </c>
      <c r="AE36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7" spans="1:31" s="2" customFormat="1" x14ac:dyDescent="0.35">
      <c r="A37" s="2" t="s">
        <v>6</v>
      </c>
      <c r="B37" s="2" t="s">
        <v>10</v>
      </c>
      <c r="C37" s="2" t="s">
        <v>16</v>
      </c>
      <c r="D37" s="2" t="s">
        <v>19</v>
      </c>
      <c r="E37" s="2" t="s">
        <v>17</v>
      </c>
      <c r="F37" s="2" t="s">
        <v>18</v>
      </c>
      <c r="G37" s="2" t="s">
        <v>11</v>
      </c>
      <c r="H37" s="3">
        <v>7512</v>
      </c>
      <c r="I37" s="2" t="s">
        <v>24</v>
      </c>
      <c r="J37" s="2" t="s">
        <v>21</v>
      </c>
      <c r="K37" s="2" t="s">
        <v>20</v>
      </c>
      <c r="L37" s="2" t="s">
        <v>22</v>
      </c>
      <c r="M37" s="2" t="s">
        <v>23</v>
      </c>
      <c r="N37" s="2" t="s">
        <v>11</v>
      </c>
      <c r="O37" s="2" t="s">
        <v>620</v>
      </c>
      <c r="P37" s="2">
        <v>377880</v>
      </c>
      <c r="Q37" s="2">
        <v>31059164901240</v>
      </c>
      <c r="R37" s="3">
        <v>7711</v>
      </c>
      <c r="S37" s="12">
        <v>45446.627083333333</v>
      </c>
      <c r="T37" s="2" t="s">
        <v>516</v>
      </c>
      <c r="U37" s="2" t="s">
        <v>158</v>
      </c>
      <c r="V37" s="2" t="s">
        <v>621</v>
      </c>
      <c r="W37" s="2" t="s">
        <v>14</v>
      </c>
      <c r="X37" s="2" t="s">
        <v>15</v>
      </c>
      <c r="Y37" s="13" t="str">
        <f t="shared" si="3"/>
        <v>Domestique</v>
      </c>
      <c r="Z37" s="14">
        <v>0.85</v>
      </c>
      <c r="AA37" s="14" t="s">
        <v>1268</v>
      </c>
      <c r="AB37" s="14" t="s">
        <v>1269</v>
      </c>
      <c r="AC37" s="14" t="s">
        <v>1270</v>
      </c>
      <c r="AD37" s="2">
        <f t="shared" si="4"/>
        <v>109</v>
      </c>
      <c r="AE37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8" spans="1:31" s="2" customFormat="1" x14ac:dyDescent="0.35">
      <c r="A38" s="2" t="s">
        <v>6</v>
      </c>
      <c r="B38" s="2" t="s">
        <v>10</v>
      </c>
      <c r="C38" s="2" t="s">
        <v>16</v>
      </c>
      <c r="D38" s="2" t="s">
        <v>19</v>
      </c>
      <c r="E38" s="2" t="s">
        <v>17</v>
      </c>
      <c r="F38" s="2" t="s">
        <v>18</v>
      </c>
      <c r="G38" s="2" t="s">
        <v>11</v>
      </c>
      <c r="H38" s="3">
        <v>7512</v>
      </c>
      <c r="I38" s="2" t="s">
        <v>24</v>
      </c>
      <c r="J38" s="2" t="s">
        <v>21</v>
      </c>
      <c r="K38" s="2" t="s">
        <v>20</v>
      </c>
      <c r="L38" s="2" t="s">
        <v>22</v>
      </c>
      <c r="M38" s="2" t="s">
        <v>23</v>
      </c>
      <c r="N38" s="2" t="s">
        <v>11</v>
      </c>
      <c r="O38" s="2" t="s">
        <v>622</v>
      </c>
      <c r="P38" s="2">
        <v>377875</v>
      </c>
      <c r="Q38" s="2">
        <v>31059164901091</v>
      </c>
      <c r="R38" s="3">
        <v>7711</v>
      </c>
      <c r="S38" s="12">
        <v>45446.625</v>
      </c>
      <c r="T38" s="2" t="s">
        <v>516</v>
      </c>
      <c r="U38" s="2" t="s">
        <v>158</v>
      </c>
      <c r="V38" s="2" t="s">
        <v>623</v>
      </c>
      <c r="W38" s="2" t="s">
        <v>14</v>
      </c>
      <c r="X38" s="2" t="s">
        <v>15</v>
      </c>
      <c r="Y38" s="13" t="str">
        <f t="shared" si="3"/>
        <v>Domestique</v>
      </c>
      <c r="Z38" s="14">
        <v>0.85</v>
      </c>
      <c r="AA38" s="14" t="s">
        <v>1268</v>
      </c>
      <c r="AB38" s="14" t="s">
        <v>1269</v>
      </c>
      <c r="AC38" s="14" t="s">
        <v>1270</v>
      </c>
      <c r="AD38" s="2">
        <f t="shared" si="4"/>
        <v>109</v>
      </c>
      <c r="AE38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39" spans="1:31" s="2" customFormat="1" x14ac:dyDescent="0.35">
      <c r="A39" s="2" t="s">
        <v>6</v>
      </c>
      <c r="B39" s="2" t="s">
        <v>10</v>
      </c>
      <c r="C39" s="2" t="s">
        <v>16</v>
      </c>
      <c r="D39" s="2" t="s">
        <v>19</v>
      </c>
      <c r="E39" s="2" t="s">
        <v>17</v>
      </c>
      <c r="F39" s="2" t="s">
        <v>18</v>
      </c>
      <c r="G39" s="2" t="s">
        <v>11</v>
      </c>
      <c r="H39" s="3">
        <v>7512</v>
      </c>
      <c r="I39" s="2" t="s">
        <v>24</v>
      </c>
      <c r="J39" s="2" t="s">
        <v>21</v>
      </c>
      <c r="K39" s="2" t="s">
        <v>20</v>
      </c>
      <c r="L39" s="2" t="s">
        <v>22</v>
      </c>
      <c r="M39" s="2" t="s">
        <v>23</v>
      </c>
      <c r="N39" s="2" t="s">
        <v>11</v>
      </c>
      <c r="O39" s="2" t="s">
        <v>624</v>
      </c>
      <c r="P39" s="2">
        <v>377874</v>
      </c>
      <c r="Q39" s="2">
        <v>31059164901067</v>
      </c>
      <c r="R39" s="3">
        <v>7711</v>
      </c>
      <c r="S39" s="12">
        <v>45446.62222222222</v>
      </c>
      <c r="T39" s="2" t="s">
        <v>516</v>
      </c>
      <c r="U39" s="2" t="s">
        <v>158</v>
      </c>
      <c r="V39" s="2" t="s">
        <v>625</v>
      </c>
      <c r="W39" s="2" t="s">
        <v>14</v>
      </c>
      <c r="X39" s="2" t="s">
        <v>15</v>
      </c>
      <c r="Y39" s="13" t="str">
        <f t="shared" si="3"/>
        <v>Domestique</v>
      </c>
      <c r="Z39" s="14">
        <v>0.85</v>
      </c>
      <c r="AA39" s="14" t="s">
        <v>1268</v>
      </c>
      <c r="AB39" s="14" t="s">
        <v>1269</v>
      </c>
      <c r="AC39" s="14" t="s">
        <v>1270</v>
      </c>
      <c r="AD39" s="2">
        <f t="shared" si="4"/>
        <v>109</v>
      </c>
      <c r="AE39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0" spans="1:31" s="2" customFormat="1" x14ac:dyDescent="0.35">
      <c r="A40" s="2" t="s">
        <v>6</v>
      </c>
      <c r="B40" s="2" t="s">
        <v>10</v>
      </c>
      <c r="C40" s="2" t="s">
        <v>16</v>
      </c>
      <c r="D40" s="2" t="s">
        <v>19</v>
      </c>
      <c r="E40" s="2" t="s">
        <v>17</v>
      </c>
      <c r="F40" s="2" t="s">
        <v>18</v>
      </c>
      <c r="G40" s="2" t="s">
        <v>11</v>
      </c>
      <c r="H40" s="3">
        <v>7512</v>
      </c>
      <c r="I40" s="2" t="s">
        <v>24</v>
      </c>
      <c r="J40" s="2" t="s">
        <v>21</v>
      </c>
      <c r="K40" s="2" t="s">
        <v>20</v>
      </c>
      <c r="L40" s="2" t="s">
        <v>22</v>
      </c>
      <c r="M40" s="2" t="s">
        <v>23</v>
      </c>
      <c r="N40" s="2" t="s">
        <v>11</v>
      </c>
      <c r="O40" s="2" t="s">
        <v>626</v>
      </c>
      <c r="P40" s="2">
        <v>377871</v>
      </c>
      <c r="Q40" s="2">
        <v>31059164901364</v>
      </c>
      <c r="R40" s="3">
        <v>7711</v>
      </c>
      <c r="S40" s="12">
        <v>45446.616666666669</v>
      </c>
      <c r="T40" s="2" t="s">
        <v>516</v>
      </c>
      <c r="U40" s="2" t="s">
        <v>158</v>
      </c>
      <c r="V40" s="2" t="s">
        <v>627</v>
      </c>
      <c r="W40" s="2" t="s">
        <v>14</v>
      </c>
      <c r="X40" s="2" t="s">
        <v>15</v>
      </c>
      <c r="Y40" s="13" t="str">
        <f t="shared" si="3"/>
        <v>Domestique</v>
      </c>
      <c r="Z40" s="14">
        <v>0.85</v>
      </c>
      <c r="AA40" s="14" t="s">
        <v>1268</v>
      </c>
      <c r="AB40" s="14" t="s">
        <v>1269</v>
      </c>
      <c r="AC40" s="14" t="s">
        <v>1270</v>
      </c>
      <c r="AD40" s="2">
        <f t="shared" si="4"/>
        <v>109</v>
      </c>
      <c r="AE40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1" spans="1:31" s="2" customFormat="1" x14ac:dyDescent="0.35">
      <c r="A41" s="2" t="s">
        <v>6</v>
      </c>
      <c r="B41" s="2" t="s">
        <v>10</v>
      </c>
      <c r="C41" s="2" t="s">
        <v>16</v>
      </c>
      <c r="D41" s="2" t="s">
        <v>19</v>
      </c>
      <c r="E41" s="2" t="s">
        <v>17</v>
      </c>
      <c r="F41" s="2" t="s">
        <v>18</v>
      </c>
      <c r="G41" s="2" t="s">
        <v>11</v>
      </c>
      <c r="H41" s="3">
        <v>7512</v>
      </c>
      <c r="I41" s="2" t="s">
        <v>24</v>
      </c>
      <c r="J41" s="2" t="s">
        <v>21</v>
      </c>
      <c r="K41" s="2" t="s">
        <v>20</v>
      </c>
      <c r="L41" s="2" t="s">
        <v>22</v>
      </c>
      <c r="M41" s="2" t="s">
        <v>23</v>
      </c>
      <c r="N41" s="2" t="s">
        <v>11</v>
      </c>
      <c r="O41" s="2" t="s">
        <v>628</v>
      </c>
      <c r="P41" s="2">
        <v>377870</v>
      </c>
      <c r="Q41" s="2">
        <v>31059164901182</v>
      </c>
      <c r="R41" s="3">
        <v>7711</v>
      </c>
      <c r="S41" s="12">
        <v>45446.613888888889</v>
      </c>
      <c r="T41" s="2" t="s">
        <v>516</v>
      </c>
      <c r="U41" s="2" t="s">
        <v>158</v>
      </c>
      <c r="V41" s="2" t="s">
        <v>629</v>
      </c>
      <c r="W41" s="2" t="s">
        <v>14</v>
      </c>
      <c r="X41" s="2" t="s">
        <v>15</v>
      </c>
      <c r="Y41" s="13" t="str">
        <f t="shared" si="3"/>
        <v>Domestique</v>
      </c>
      <c r="Z41" s="14">
        <v>0.85</v>
      </c>
      <c r="AA41" s="14" t="s">
        <v>1268</v>
      </c>
      <c r="AB41" s="14" t="s">
        <v>1269</v>
      </c>
      <c r="AC41" s="14" t="s">
        <v>1270</v>
      </c>
      <c r="AD41" s="2">
        <f t="shared" si="4"/>
        <v>109</v>
      </c>
      <c r="AE41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2" spans="1:31" s="2" customFormat="1" x14ac:dyDescent="0.35">
      <c r="A42" s="2" t="s">
        <v>6</v>
      </c>
      <c r="B42" s="2" t="s">
        <v>10</v>
      </c>
      <c r="C42" s="2" t="s">
        <v>16</v>
      </c>
      <c r="D42" s="2" t="s">
        <v>19</v>
      </c>
      <c r="E42" s="2" t="s">
        <v>17</v>
      </c>
      <c r="F42" s="2" t="s">
        <v>18</v>
      </c>
      <c r="G42" s="2" t="s">
        <v>11</v>
      </c>
      <c r="H42" s="3">
        <v>7512</v>
      </c>
      <c r="I42" s="2" t="s">
        <v>24</v>
      </c>
      <c r="J42" s="2" t="s">
        <v>21</v>
      </c>
      <c r="K42" s="2" t="s">
        <v>20</v>
      </c>
      <c r="L42" s="2" t="s">
        <v>22</v>
      </c>
      <c r="M42" s="2" t="s">
        <v>23</v>
      </c>
      <c r="N42" s="2" t="s">
        <v>11</v>
      </c>
      <c r="O42" s="2" t="s">
        <v>630</v>
      </c>
      <c r="P42" s="2">
        <v>377868</v>
      </c>
      <c r="Q42" s="2">
        <v>31059164900259</v>
      </c>
      <c r="R42" s="3">
        <v>7711</v>
      </c>
      <c r="S42" s="12">
        <v>45446.611805555556</v>
      </c>
      <c r="T42" s="2" t="s">
        <v>516</v>
      </c>
      <c r="U42" s="2" t="s">
        <v>158</v>
      </c>
      <c r="V42" s="2" t="s">
        <v>631</v>
      </c>
      <c r="W42" s="2" t="s">
        <v>14</v>
      </c>
      <c r="X42" s="2" t="s">
        <v>15</v>
      </c>
      <c r="Y42" s="13" t="str">
        <f t="shared" si="3"/>
        <v>Domestique</v>
      </c>
      <c r="Z42" s="14">
        <v>0.85</v>
      </c>
      <c r="AA42" s="14" t="s">
        <v>1268</v>
      </c>
      <c r="AB42" s="14" t="s">
        <v>1269</v>
      </c>
      <c r="AC42" s="14" t="s">
        <v>1270</v>
      </c>
      <c r="AD42" s="2">
        <f t="shared" si="4"/>
        <v>109</v>
      </c>
      <c r="AE42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3" spans="1:31" s="2" customFormat="1" x14ac:dyDescent="0.35">
      <c r="A43" s="2" t="s">
        <v>6</v>
      </c>
      <c r="B43" s="2" t="s">
        <v>10</v>
      </c>
      <c r="C43" s="2" t="s">
        <v>16</v>
      </c>
      <c r="D43" s="2" t="s">
        <v>19</v>
      </c>
      <c r="E43" s="2" t="s">
        <v>17</v>
      </c>
      <c r="F43" s="2" t="s">
        <v>18</v>
      </c>
      <c r="G43" s="2" t="s">
        <v>11</v>
      </c>
      <c r="H43" s="3">
        <v>7512</v>
      </c>
      <c r="I43" s="2" t="s">
        <v>24</v>
      </c>
      <c r="J43" s="2" t="s">
        <v>21</v>
      </c>
      <c r="K43" s="2" t="s">
        <v>20</v>
      </c>
      <c r="L43" s="2" t="s">
        <v>22</v>
      </c>
      <c r="M43" s="2" t="s">
        <v>23</v>
      </c>
      <c r="N43" s="2" t="s">
        <v>11</v>
      </c>
      <c r="O43" s="2" t="s">
        <v>632</v>
      </c>
      <c r="P43" s="2">
        <v>377863</v>
      </c>
      <c r="Q43" s="2">
        <v>31059164901018</v>
      </c>
      <c r="R43" s="3">
        <v>7711</v>
      </c>
      <c r="S43" s="12">
        <v>45446.604166666664</v>
      </c>
      <c r="T43" s="2" t="s">
        <v>516</v>
      </c>
      <c r="U43" s="2" t="s">
        <v>158</v>
      </c>
      <c r="V43" s="2" t="s">
        <v>633</v>
      </c>
      <c r="W43" s="2" t="s">
        <v>14</v>
      </c>
      <c r="X43" s="2" t="s">
        <v>15</v>
      </c>
      <c r="Y43" s="13" t="str">
        <f t="shared" si="3"/>
        <v>Domestique</v>
      </c>
      <c r="Z43" s="14">
        <v>0.85</v>
      </c>
      <c r="AA43" s="14" t="s">
        <v>1268</v>
      </c>
      <c r="AB43" s="14" t="s">
        <v>1269</v>
      </c>
      <c r="AC43" s="14" t="s">
        <v>1270</v>
      </c>
      <c r="AD43" s="2">
        <f t="shared" si="4"/>
        <v>109</v>
      </c>
      <c r="AE43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4" spans="1:31" s="2" customFormat="1" x14ac:dyDescent="0.35">
      <c r="A44" s="2" t="s">
        <v>6</v>
      </c>
      <c r="B44" s="2" t="s">
        <v>10</v>
      </c>
      <c r="C44" s="2" t="s">
        <v>16</v>
      </c>
      <c r="D44" s="2" t="s">
        <v>19</v>
      </c>
      <c r="E44" s="2" t="s">
        <v>17</v>
      </c>
      <c r="F44" s="2" t="s">
        <v>18</v>
      </c>
      <c r="G44" s="2" t="s">
        <v>11</v>
      </c>
      <c r="H44" s="3">
        <v>7512</v>
      </c>
      <c r="I44" s="2" t="s">
        <v>24</v>
      </c>
      <c r="J44" s="2" t="s">
        <v>21</v>
      </c>
      <c r="K44" s="2" t="s">
        <v>20</v>
      </c>
      <c r="L44" s="2" t="s">
        <v>22</v>
      </c>
      <c r="M44" s="2" t="s">
        <v>23</v>
      </c>
      <c r="N44" s="2" t="s">
        <v>11</v>
      </c>
      <c r="O44" s="2" t="s">
        <v>634</v>
      </c>
      <c r="P44" s="2">
        <v>377860</v>
      </c>
      <c r="Q44" s="2">
        <v>31059164902388</v>
      </c>
      <c r="R44" s="3">
        <v>7711</v>
      </c>
      <c r="S44" s="12">
        <v>45446.597916666666</v>
      </c>
      <c r="T44" s="2" t="s">
        <v>516</v>
      </c>
      <c r="U44" s="2" t="s">
        <v>158</v>
      </c>
      <c r="V44" s="2" t="s">
        <v>635</v>
      </c>
      <c r="W44" s="2" t="s">
        <v>14</v>
      </c>
      <c r="X44" s="2" t="s">
        <v>15</v>
      </c>
      <c r="Y44" s="13" t="str">
        <f t="shared" si="3"/>
        <v>Domestique</v>
      </c>
      <c r="Z44" s="14">
        <v>0.85</v>
      </c>
      <c r="AA44" s="14" t="s">
        <v>1268</v>
      </c>
      <c r="AB44" s="14" t="s">
        <v>1269</v>
      </c>
      <c r="AC44" s="14" t="s">
        <v>1270</v>
      </c>
      <c r="AD44" s="2">
        <f t="shared" si="4"/>
        <v>109</v>
      </c>
      <c r="AE44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5" spans="1:31" s="2" customFormat="1" x14ac:dyDescent="0.35">
      <c r="A45" s="2" t="s">
        <v>6</v>
      </c>
      <c r="B45" s="2" t="s">
        <v>10</v>
      </c>
      <c r="C45" s="2" t="s">
        <v>16</v>
      </c>
      <c r="D45" s="2" t="s">
        <v>19</v>
      </c>
      <c r="E45" s="2" t="s">
        <v>17</v>
      </c>
      <c r="F45" s="2" t="s">
        <v>18</v>
      </c>
      <c r="G45" s="2" t="s">
        <v>11</v>
      </c>
      <c r="H45" s="3">
        <v>7512</v>
      </c>
      <c r="I45" s="2" t="s">
        <v>24</v>
      </c>
      <c r="J45" s="2" t="s">
        <v>21</v>
      </c>
      <c r="K45" s="2" t="s">
        <v>20</v>
      </c>
      <c r="L45" s="2" t="s">
        <v>22</v>
      </c>
      <c r="M45" s="2" t="s">
        <v>23</v>
      </c>
      <c r="N45" s="2" t="s">
        <v>11</v>
      </c>
      <c r="O45" s="2" t="s">
        <v>636</v>
      </c>
      <c r="P45" s="2">
        <v>377859</v>
      </c>
      <c r="Q45" s="2">
        <v>31059164902370</v>
      </c>
      <c r="R45" s="3">
        <v>7711</v>
      </c>
      <c r="S45" s="12">
        <v>45446.595833333333</v>
      </c>
      <c r="T45" s="2" t="s">
        <v>516</v>
      </c>
      <c r="U45" s="2" t="s">
        <v>158</v>
      </c>
      <c r="V45" s="2" t="s">
        <v>637</v>
      </c>
      <c r="W45" s="2" t="s">
        <v>14</v>
      </c>
      <c r="X45" s="2" t="s">
        <v>15</v>
      </c>
      <c r="Y45" s="13" t="str">
        <f t="shared" si="3"/>
        <v>Domestique</v>
      </c>
      <c r="Z45" s="14">
        <v>0.85</v>
      </c>
      <c r="AA45" s="14" t="s">
        <v>1268</v>
      </c>
      <c r="AB45" s="14" t="s">
        <v>1269</v>
      </c>
      <c r="AC45" s="14" t="s">
        <v>1270</v>
      </c>
      <c r="AD45" s="2">
        <f t="shared" si="4"/>
        <v>109</v>
      </c>
      <c r="AE45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6" spans="1:31" s="2" customFormat="1" x14ac:dyDescent="0.35">
      <c r="A46" s="2" t="s">
        <v>6</v>
      </c>
      <c r="B46" s="2" t="s">
        <v>10</v>
      </c>
      <c r="C46" s="2" t="s">
        <v>16</v>
      </c>
      <c r="D46" s="2" t="s">
        <v>19</v>
      </c>
      <c r="E46" s="2" t="s">
        <v>17</v>
      </c>
      <c r="F46" s="2" t="s">
        <v>18</v>
      </c>
      <c r="G46" s="2" t="s">
        <v>11</v>
      </c>
      <c r="H46" s="3">
        <v>7512</v>
      </c>
      <c r="I46" s="2" t="s">
        <v>24</v>
      </c>
      <c r="J46" s="2" t="s">
        <v>21</v>
      </c>
      <c r="K46" s="2" t="s">
        <v>20</v>
      </c>
      <c r="L46" s="2" t="s">
        <v>22</v>
      </c>
      <c r="M46" s="2" t="s">
        <v>23</v>
      </c>
      <c r="N46" s="2" t="s">
        <v>11</v>
      </c>
      <c r="O46" s="2" t="s">
        <v>641</v>
      </c>
      <c r="P46" s="2">
        <v>377858</v>
      </c>
      <c r="Q46" s="2">
        <v>31059164901752</v>
      </c>
      <c r="R46" s="3">
        <v>7711</v>
      </c>
      <c r="S46" s="12">
        <v>45446.592361111114</v>
      </c>
      <c r="T46" s="2" t="s">
        <v>516</v>
      </c>
      <c r="U46" s="2" t="s">
        <v>158</v>
      </c>
      <c r="V46" s="2" t="s">
        <v>642</v>
      </c>
      <c r="W46" s="2" t="s">
        <v>14</v>
      </c>
      <c r="X46" s="2" t="s">
        <v>15</v>
      </c>
      <c r="Y46" s="13" t="str">
        <f t="shared" si="3"/>
        <v>Domestique</v>
      </c>
      <c r="Z46" s="14">
        <v>0.85</v>
      </c>
      <c r="AA46" s="14" t="s">
        <v>1268</v>
      </c>
      <c r="AB46" s="14" t="s">
        <v>1269</v>
      </c>
      <c r="AC46" s="14" t="s">
        <v>1270</v>
      </c>
      <c r="AD46" s="2">
        <f t="shared" si="4"/>
        <v>109</v>
      </c>
      <c r="AE46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7" spans="1:31" s="2" customFormat="1" x14ac:dyDescent="0.35">
      <c r="A47" s="2" t="s">
        <v>6</v>
      </c>
      <c r="B47" s="2" t="s">
        <v>10</v>
      </c>
      <c r="C47" s="2" t="s">
        <v>16</v>
      </c>
      <c r="D47" s="2" t="s">
        <v>19</v>
      </c>
      <c r="E47" s="2" t="s">
        <v>17</v>
      </c>
      <c r="F47" s="2" t="s">
        <v>18</v>
      </c>
      <c r="G47" s="2" t="s">
        <v>11</v>
      </c>
      <c r="H47" s="3">
        <v>7512</v>
      </c>
      <c r="I47" s="2" t="s">
        <v>24</v>
      </c>
      <c r="J47" s="2" t="s">
        <v>21</v>
      </c>
      <c r="K47" s="2" t="s">
        <v>20</v>
      </c>
      <c r="L47" s="2" t="s">
        <v>22</v>
      </c>
      <c r="M47" s="2" t="s">
        <v>23</v>
      </c>
      <c r="N47" s="2" t="s">
        <v>11</v>
      </c>
      <c r="O47" s="2" t="s">
        <v>643</v>
      </c>
      <c r="P47" s="2">
        <v>377857</v>
      </c>
      <c r="Q47" s="2">
        <v>31059164901547</v>
      </c>
      <c r="R47" s="3">
        <v>7711</v>
      </c>
      <c r="S47" s="12">
        <v>45446.589583333334</v>
      </c>
      <c r="T47" s="2" t="s">
        <v>516</v>
      </c>
      <c r="U47" s="2" t="s">
        <v>158</v>
      </c>
      <c r="V47" s="2" t="s">
        <v>644</v>
      </c>
      <c r="W47" s="2" t="s">
        <v>14</v>
      </c>
      <c r="X47" s="2" t="s">
        <v>15</v>
      </c>
      <c r="Y47" s="13" t="str">
        <f t="shared" si="3"/>
        <v>Domestique</v>
      </c>
      <c r="Z47" s="14">
        <v>0.85</v>
      </c>
      <c r="AA47" s="14" t="s">
        <v>1268</v>
      </c>
      <c r="AB47" s="14" t="s">
        <v>1269</v>
      </c>
      <c r="AC47" s="14" t="s">
        <v>1270</v>
      </c>
      <c r="AD47" s="2">
        <f t="shared" si="4"/>
        <v>109</v>
      </c>
      <c r="AE47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8" spans="1:31" s="2" customFormat="1" x14ac:dyDescent="0.35">
      <c r="A48" s="2" t="s">
        <v>6</v>
      </c>
      <c r="B48" s="2" t="s">
        <v>10</v>
      </c>
      <c r="C48" s="2" t="s">
        <v>16</v>
      </c>
      <c r="D48" s="2" t="s">
        <v>19</v>
      </c>
      <c r="E48" s="2" t="s">
        <v>17</v>
      </c>
      <c r="F48" s="2" t="s">
        <v>18</v>
      </c>
      <c r="G48" s="2" t="s">
        <v>11</v>
      </c>
      <c r="H48" s="3">
        <v>7512</v>
      </c>
      <c r="I48" s="2" t="s">
        <v>24</v>
      </c>
      <c r="J48" s="2" t="s">
        <v>21</v>
      </c>
      <c r="K48" s="2" t="s">
        <v>20</v>
      </c>
      <c r="L48" s="2" t="s">
        <v>22</v>
      </c>
      <c r="M48" s="2" t="s">
        <v>23</v>
      </c>
      <c r="N48" s="2" t="s">
        <v>11</v>
      </c>
      <c r="O48" s="2" t="s">
        <v>648</v>
      </c>
      <c r="P48" s="2">
        <v>377398</v>
      </c>
      <c r="Q48" s="2">
        <v>31059164901539</v>
      </c>
      <c r="R48" s="3">
        <v>7711</v>
      </c>
      <c r="S48" s="12">
        <v>45443.700694444444</v>
      </c>
      <c r="T48" s="2" t="s">
        <v>516</v>
      </c>
      <c r="U48" s="2" t="s">
        <v>158</v>
      </c>
      <c r="V48" s="2" t="s">
        <v>649</v>
      </c>
      <c r="W48" s="2" t="s">
        <v>14</v>
      </c>
      <c r="X48" s="2" t="s">
        <v>15</v>
      </c>
      <c r="Y48" s="13" t="str">
        <f t="shared" si="3"/>
        <v>Domestique</v>
      </c>
      <c r="Z48" s="14">
        <v>0.85</v>
      </c>
      <c r="AA48" s="14" t="s">
        <v>1268</v>
      </c>
      <c r="AB48" s="14" t="s">
        <v>1269</v>
      </c>
      <c r="AC48" s="14" t="s">
        <v>1270</v>
      </c>
      <c r="AD48" s="2">
        <f t="shared" si="4"/>
        <v>109</v>
      </c>
      <c r="AE48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49" spans="1:31" s="2" customFormat="1" x14ac:dyDescent="0.35">
      <c r="A49" s="2" t="s">
        <v>6</v>
      </c>
      <c r="B49" s="2" t="s">
        <v>10</v>
      </c>
      <c r="C49" s="2" t="s">
        <v>16</v>
      </c>
      <c r="D49" s="2" t="s">
        <v>19</v>
      </c>
      <c r="E49" s="2" t="s">
        <v>17</v>
      </c>
      <c r="F49" s="2" t="s">
        <v>18</v>
      </c>
      <c r="G49" s="2" t="s">
        <v>11</v>
      </c>
      <c r="H49" s="3">
        <v>7512</v>
      </c>
      <c r="I49" s="2" t="s">
        <v>24</v>
      </c>
      <c r="J49" s="2" t="s">
        <v>21</v>
      </c>
      <c r="K49" s="2" t="s">
        <v>20</v>
      </c>
      <c r="L49" s="2" t="s">
        <v>22</v>
      </c>
      <c r="M49" s="2" t="s">
        <v>23</v>
      </c>
      <c r="N49" s="2" t="s">
        <v>11</v>
      </c>
      <c r="O49" s="2" t="s">
        <v>653</v>
      </c>
      <c r="P49" s="2">
        <v>377395</v>
      </c>
      <c r="Q49" s="2">
        <v>31059164901554</v>
      </c>
      <c r="R49" s="3">
        <v>7711</v>
      </c>
      <c r="S49" s="12">
        <v>45443.696527777778</v>
      </c>
      <c r="T49" s="2" t="s">
        <v>516</v>
      </c>
      <c r="U49" s="2" t="s">
        <v>158</v>
      </c>
      <c r="V49" s="2" t="s">
        <v>654</v>
      </c>
      <c r="W49" s="2" t="s">
        <v>14</v>
      </c>
      <c r="X49" s="2" t="s">
        <v>15</v>
      </c>
      <c r="Y49" s="13" t="str">
        <f t="shared" si="3"/>
        <v>Domestique</v>
      </c>
      <c r="Z49" s="14">
        <v>0.85</v>
      </c>
      <c r="AA49" s="14" t="s">
        <v>1268</v>
      </c>
      <c r="AB49" s="14" t="s">
        <v>1269</v>
      </c>
      <c r="AC49" s="14" t="s">
        <v>1270</v>
      </c>
      <c r="AD49" s="2">
        <f t="shared" si="4"/>
        <v>109</v>
      </c>
      <c r="AE49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0" spans="1:31" s="2" customFormat="1" x14ac:dyDescent="0.35">
      <c r="A50" s="2" t="s">
        <v>6</v>
      </c>
      <c r="B50" s="2" t="s">
        <v>10</v>
      </c>
      <c r="C50" s="2" t="s">
        <v>16</v>
      </c>
      <c r="D50" s="2" t="s">
        <v>19</v>
      </c>
      <c r="E50" s="2" t="s">
        <v>17</v>
      </c>
      <c r="F50" s="2" t="s">
        <v>18</v>
      </c>
      <c r="G50" s="2" t="s">
        <v>11</v>
      </c>
      <c r="H50" s="3">
        <v>7512</v>
      </c>
      <c r="I50" s="2" t="s">
        <v>24</v>
      </c>
      <c r="J50" s="2" t="s">
        <v>21</v>
      </c>
      <c r="K50" s="2" t="s">
        <v>20</v>
      </c>
      <c r="L50" s="2" t="s">
        <v>22</v>
      </c>
      <c r="M50" s="2" t="s">
        <v>23</v>
      </c>
      <c r="N50" s="2" t="s">
        <v>11</v>
      </c>
      <c r="O50" s="2" t="s">
        <v>655</v>
      </c>
      <c r="P50" s="2">
        <v>377393</v>
      </c>
      <c r="Q50" s="2">
        <v>31059164901513</v>
      </c>
      <c r="R50" s="3">
        <v>7711</v>
      </c>
      <c r="S50" s="12">
        <v>45443.693055555559</v>
      </c>
      <c r="T50" s="2" t="s">
        <v>516</v>
      </c>
      <c r="U50" s="2" t="s">
        <v>158</v>
      </c>
      <c r="V50" s="2" t="s">
        <v>656</v>
      </c>
      <c r="W50" s="2" t="s">
        <v>14</v>
      </c>
      <c r="X50" s="2" t="s">
        <v>15</v>
      </c>
      <c r="Y50" s="13" t="str">
        <f t="shared" si="3"/>
        <v>Domestique</v>
      </c>
      <c r="Z50" s="14">
        <v>0.85</v>
      </c>
      <c r="AA50" s="14" t="s">
        <v>1268</v>
      </c>
      <c r="AB50" s="14" t="s">
        <v>1269</v>
      </c>
      <c r="AC50" s="14" t="s">
        <v>1270</v>
      </c>
      <c r="AD50" s="2">
        <f t="shared" si="4"/>
        <v>109</v>
      </c>
      <c r="AE50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1" spans="1:31" s="2" customFormat="1" x14ac:dyDescent="0.35">
      <c r="A51" s="2" t="s">
        <v>6</v>
      </c>
      <c r="B51" s="2" t="s">
        <v>10</v>
      </c>
      <c r="C51" s="2" t="s">
        <v>16</v>
      </c>
      <c r="D51" s="2" t="s">
        <v>19</v>
      </c>
      <c r="E51" s="2" t="s">
        <v>17</v>
      </c>
      <c r="F51" s="2" t="s">
        <v>18</v>
      </c>
      <c r="G51" s="2" t="s">
        <v>11</v>
      </c>
      <c r="H51" s="3">
        <v>7512</v>
      </c>
      <c r="I51" s="2" t="s">
        <v>24</v>
      </c>
      <c r="J51" s="2" t="s">
        <v>21</v>
      </c>
      <c r="K51" s="2" t="s">
        <v>20</v>
      </c>
      <c r="L51" s="2" t="s">
        <v>22</v>
      </c>
      <c r="M51" s="2" t="s">
        <v>23</v>
      </c>
      <c r="N51" s="2" t="s">
        <v>11</v>
      </c>
      <c r="O51" s="2" t="s">
        <v>657</v>
      </c>
      <c r="P51" s="2">
        <v>377392</v>
      </c>
      <c r="Q51" s="2">
        <v>31059164901505</v>
      </c>
      <c r="R51" s="3">
        <v>7711</v>
      </c>
      <c r="S51" s="12">
        <v>45443.689583333333</v>
      </c>
      <c r="T51" s="2" t="s">
        <v>516</v>
      </c>
      <c r="U51" s="2" t="s">
        <v>158</v>
      </c>
      <c r="V51" s="2" t="s">
        <v>658</v>
      </c>
      <c r="W51" s="2" t="s">
        <v>14</v>
      </c>
      <c r="X51" s="2" t="s">
        <v>15</v>
      </c>
      <c r="Y51" s="13" t="str">
        <f t="shared" si="3"/>
        <v>Domestique</v>
      </c>
      <c r="Z51" s="14">
        <v>0.85</v>
      </c>
      <c r="AA51" s="14" t="s">
        <v>1268</v>
      </c>
      <c r="AB51" s="14" t="s">
        <v>1269</v>
      </c>
      <c r="AC51" s="14" t="s">
        <v>1270</v>
      </c>
      <c r="AD51" s="2">
        <f t="shared" si="4"/>
        <v>109</v>
      </c>
      <c r="AE51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2" spans="1:31" s="2" customFormat="1" x14ac:dyDescent="0.35">
      <c r="A52" s="2" t="s">
        <v>6</v>
      </c>
      <c r="B52" s="2" t="s">
        <v>10</v>
      </c>
      <c r="C52" s="2" t="s">
        <v>16</v>
      </c>
      <c r="D52" s="2" t="s">
        <v>19</v>
      </c>
      <c r="E52" s="2" t="s">
        <v>17</v>
      </c>
      <c r="F52" s="2" t="s">
        <v>18</v>
      </c>
      <c r="G52" s="2" t="s">
        <v>11</v>
      </c>
      <c r="H52" s="3">
        <v>7512</v>
      </c>
      <c r="I52" s="2" t="s">
        <v>24</v>
      </c>
      <c r="J52" s="2" t="s">
        <v>21</v>
      </c>
      <c r="K52" s="2" t="s">
        <v>20</v>
      </c>
      <c r="L52" s="2" t="s">
        <v>22</v>
      </c>
      <c r="M52" s="2" t="s">
        <v>23</v>
      </c>
      <c r="N52" s="2" t="s">
        <v>11</v>
      </c>
      <c r="O52" s="2" t="s">
        <v>659</v>
      </c>
      <c r="P52" s="2">
        <v>377390</v>
      </c>
      <c r="Q52" s="2">
        <v>31059164900895</v>
      </c>
      <c r="R52" s="3">
        <v>7711</v>
      </c>
      <c r="S52" s="12">
        <v>45443.685416666667</v>
      </c>
      <c r="T52" s="2" t="s">
        <v>516</v>
      </c>
      <c r="U52" s="2" t="s">
        <v>158</v>
      </c>
      <c r="V52" s="2" t="s">
        <v>660</v>
      </c>
      <c r="W52" s="2" t="s">
        <v>14</v>
      </c>
      <c r="X52" s="2" t="s">
        <v>15</v>
      </c>
      <c r="Y52" s="13" t="str">
        <f t="shared" si="3"/>
        <v>Domestique</v>
      </c>
      <c r="Z52" s="14">
        <v>0.85</v>
      </c>
      <c r="AA52" s="14" t="s">
        <v>1268</v>
      </c>
      <c r="AB52" s="14" t="s">
        <v>1269</v>
      </c>
      <c r="AC52" s="14" t="s">
        <v>1270</v>
      </c>
      <c r="AD52" s="2">
        <f t="shared" si="4"/>
        <v>109</v>
      </c>
      <c r="AE52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3" spans="1:31" s="2" customFormat="1" x14ac:dyDescent="0.35">
      <c r="A53" s="2" t="s">
        <v>6</v>
      </c>
      <c r="B53" s="2" t="s">
        <v>10</v>
      </c>
      <c r="C53" s="2" t="s">
        <v>16</v>
      </c>
      <c r="D53" s="2" t="s">
        <v>19</v>
      </c>
      <c r="E53" s="2" t="s">
        <v>17</v>
      </c>
      <c r="F53" s="2" t="s">
        <v>18</v>
      </c>
      <c r="G53" s="2" t="s">
        <v>11</v>
      </c>
      <c r="H53" s="3">
        <v>7512</v>
      </c>
      <c r="I53" s="2" t="s">
        <v>24</v>
      </c>
      <c r="J53" s="2" t="s">
        <v>21</v>
      </c>
      <c r="K53" s="2" t="s">
        <v>20</v>
      </c>
      <c r="L53" s="2" t="s">
        <v>22</v>
      </c>
      <c r="M53" s="2" t="s">
        <v>23</v>
      </c>
      <c r="N53" s="2" t="s">
        <v>11</v>
      </c>
      <c r="O53" s="2" t="s">
        <v>661</v>
      </c>
      <c r="P53" s="2">
        <v>377389</v>
      </c>
      <c r="Q53" s="2">
        <v>31059164900754</v>
      </c>
      <c r="R53" s="3">
        <v>7711</v>
      </c>
      <c r="S53" s="12">
        <v>45443.682638888888</v>
      </c>
      <c r="T53" s="2" t="s">
        <v>516</v>
      </c>
      <c r="U53" s="2" t="s">
        <v>158</v>
      </c>
      <c r="V53" s="2" t="s">
        <v>662</v>
      </c>
      <c r="W53" s="2" t="s">
        <v>14</v>
      </c>
      <c r="X53" s="2" t="s">
        <v>15</v>
      </c>
      <c r="Y53" s="13" t="str">
        <f t="shared" si="3"/>
        <v>Domestique</v>
      </c>
      <c r="Z53" s="14">
        <v>0.85</v>
      </c>
      <c r="AA53" s="14" t="s">
        <v>1268</v>
      </c>
      <c r="AB53" s="14" t="s">
        <v>1269</v>
      </c>
      <c r="AC53" s="14" t="s">
        <v>1270</v>
      </c>
      <c r="AD53" s="2">
        <f t="shared" si="4"/>
        <v>109</v>
      </c>
      <c r="AE53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4" spans="1:31" s="2" customFormat="1" x14ac:dyDescent="0.35">
      <c r="A54" s="2" t="s">
        <v>6</v>
      </c>
      <c r="B54" s="2" t="s">
        <v>10</v>
      </c>
      <c r="C54" s="2" t="s">
        <v>16</v>
      </c>
      <c r="D54" s="2" t="s">
        <v>19</v>
      </c>
      <c r="E54" s="2" t="s">
        <v>17</v>
      </c>
      <c r="F54" s="2" t="s">
        <v>18</v>
      </c>
      <c r="G54" s="2" t="s">
        <v>11</v>
      </c>
      <c r="H54" s="3">
        <v>7512</v>
      </c>
      <c r="I54" s="2" t="s">
        <v>24</v>
      </c>
      <c r="J54" s="2" t="s">
        <v>21</v>
      </c>
      <c r="K54" s="2" t="s">
        <v>20</v>
      </c>
      <c r="L54" s="2" t="s">
        <v>22</v>
      </c>
      <c r="M54" s="2" t="s">
        <v>23</v>
      </c>
      <c r="N54" s="2" t="s">
        <v>11</v>
      </c>
      <c r="O54" s="2" t="s">
        <v>663</v>
      </c>
      <c r="P54" s="2">
        <v>377387</v>
      </c>
      <c r="Q54" s="2">
        <v>31059164900770</v>
      </c>
      <c r="R54" s="3">
        <v>7711</v>
      </c>
      <c r="S54" s="12">
        <v>45443.675000000003</v>
      </c>
      <c r="T54" s="2" t="s">
        <v>516</v>
      </c>
      <c r="U54" s="2" t="s">
        <v>158</v>
      </c>
      <c r="V54" s="2" t="s">
        <v>664</v>
      </c>
      <c r="W54" s="2" t="s">
        <v>14</v>
      </c>
      <c r="X54" s="2" t="s">
        <v>15</v>
      </c>
      <c r="Y54" s="13" t="str">
        <f t="shared" si="3"/>
        <v>Domestique</v>
      </c>
      <c r="Z54" s="14">
        <v>0.85</v>
      </c>
      <c r="AA54" s="14" t="s">
        <v>1268</v>
      </c>
      <c r="AB54" s="14" t="s">
        <v>1269</v>
      </c>
      <c r="AC54" s="14" t="s">
        <v>1270</v>
      </c>
      <c r="AD54" s="2">
        <f t="shared" si="4"/>
        <v>109</v>
      </c>
      <c r="AE54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5" spans="1:31" s="2" customFormat="1" x14ac:dyDescent="0.35">
      <c r="A55" s="2" t="s">
        <v>6</v>
      </c>
      <c r="B55" s="2" t="s">
        <v>10</v>
      </c>
      <c r="C55" s="2" t="s">
        <v>16</v>
      </c>
      <c r="D55" s="2" t="s">
        <v>19</v>
      </c>
      <c r="E55" s="2" t="s">
        <v>17</v>
      </c>
      <c r="F55" s="2" t="s">
        <v>18</v>
      </c>
      <c r="G55" s="2" t="s">
        <v>11</v>
      </c>
      <c r="H55" s="3">
        <v>7512</v>
      </c>
      <c r="I55" s="2" t="s">
        <v>24</v>
      </c>
      <c r="J55" s="2" t="s">
        <v>21</v>
      </c>
      <c r="K55" s="2" t="s">
        <v>20</v>
      </c>
      <c r="L55" s="2" t="s">
        <v>22</v>
      </c>
      <c r="M55" s="2" t="s">
        <v>23</v>
      </c>
      <c r="N55" s="2" t="s">
        <v>11</v>
      </c>
      <c r="O55" s="2" t="s">
        <v>665</v>
      </c>
      <c r="P55" s="2">
        <v>377385</v>
      </c>
      <c r="Q55" s="2">
        <v>31059164900762</v>
      </c>
      <c r="R55" s="3">
        <v>7711</v>
      </c>
      <c r="S55" s="12">
        <v>45443.671527777777</v>
      </c>
      <c r="T55" s="2" t="s">
        <v>516</v>
      </c>
      <c r="U55" s="2" t="s">
        <v>158</v>
      </c>
      <c r="V55" s="2" t="s">
        <v>666</v>
      </c>
      <c r="W55" s="2" t="s">
        <v>14</v>
      </c>
      <c r="X55" s="2" t="s">
        <v>15</v>
      </c>
      <c r="Y55" s="13" t="str">
        <f t="shared" si="3"/>
        <v>Domestique</v>
      </c>
      <c r="Z55" s="14">
        <v>0.85</v>
      </c>
      <c r="AA55" s="14" t="s">
        <v>1268</v>
      </c>
      <c r="AB55" s="14" t="s">
        <v>1269</v>
      </c>
      <c r="AC55" s="14" t="s">
        <v>1270</v>
      </c>
      <c r="AD55" s="2">
        <f t="shared" si="4"/>
        <v>109</v>
      </c>
      <c r="AE55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6" spans="1:31" s="2" customFormat="1" x14ac:dyDescent="0.35">
      <c r="A56" s="2" t="s">
        <v>6</v>
      </c>
      <c r="B56" s="2" t="s">
        <v>10</v>
      </c>
      <c r="C56" s="2" t="s">
        <v>16</v>
      </c>
      <c r="D56" s="2" t="s">
        <v>19</v>
      </c>
      <c r="E56" s="2" t="s">
        <v>17</v>
      </c>
      <c r="F56" s="2" t="s">
        <v>18</v>
      </c>
      <c r="G56" s="2" t="s">
        <v>11</v>
      </c>
      <c r="H56" s="3">
        <v>7512</v>
      </c>
      <c r="I56" s="2" t="s">
        <v>24</v>
      </c>
      <c r="J56" s="2" t="s">
        <v>21</v>
      </c>
      <c r="K56" s="2" t="s">
        <v>20</v>
      </c>
      <c r="L56" s="2" t="s">
        <v>22</v>
      </c>
      <c r="M56" s="2" t="s">
        <v>23</v>
      </c>
      <c r="N56" s="2" t="s">
        <v>11</v>
      </c>
      <c r="O56" s="2" t="s">
        <v>667</v>
      </c>
      <c r="P56" s="2">
        <v>377371</v>
      </c>
      <c r="Q56" s="2">
        <v>31059164900739</v>
      </c>
      <c r="R56" s="3">
        <v>7711</v>
      </c>
      <c r="S56" s="12">
        <v>45443.668749999997</v>
      </c>
      <c r="T56" s="2" t="s">
        <v>516</v>
      </c>
      <c r="U56" s="2" t="s">
        <v>158</v>
      </c>
      <c r="V56" s="2" t="s">
        <v>668</v>
      </c>
      <c r="W56" s="2" t="s">
        <v>14</v>
      </c>
      <c r="X56" s="2" t="s">
        <v>15</v>
      </c>
      <c r="Y56" s="13" t="str">
        <f t="shared" si="3"/>
        <v>Domestique</v>
      </c>
      <c r="Z56" s="14">
        <v>0.85</v>
      </c>
      <c r="AA56" s="14" t="s">
        <v>1268</v>
      </c>
      <c r="AB56" s="14" t="s">
        <v>1269</v>
      </c>
      <c r="AC56" s="14" t="s">
        <v>1270</v>
      </c>
      <c r="AD56" s="2">
        <f t="shared" si="4"/>
        <v>109</v>
      </c>
      <c r="AE56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7" spans="1:31" s="2" customFormat="1" x14ac:dyDescent="0.35">
      <c r="A57" s="2" t="s">
        <v>6</v>
      </c>
      <c r="B57" s="2" t="s">
        <v>10</v>
      </c>
      <c r="C57" s="2" t="s">
        <v>16</v>
      </c>
      <c r="D57" s="2" t="s">
        <v>19</v>
      </c>
      <c r="E57" s="2" t="s">
        <v>17</v>
      </c>
      <c r="F57" s="2" t="s">
        <v>18</v>
      </c>
      <c r="G57" s="2" t="s">
        <v>11</v>
      </c>
      <c r="H57" s="3">
        <v>7512</v>
      </c>
      <c r="I57" s="2" t="s">
        <v>24</v>
      </c>
      <c r="J57" s="2" t="s">
        <v>21</v>
      </c>
      <c r="K57" s="2" t="s">
        <v>20</v>
      </c>
      <c r="L57" s="2" t="s">
        <v>22</v>
      </c>
      <c r="M57" s="2" t="s">
        <v>23</v>
      </c>
      <c r="N57" s="2" t="s">
        <v>11</v>
      </c>
      <c r="O57" s="2" t="s">
        <v>669</v>
      </c>
      <c r="P57" s="2">
        <v>377367</v>
      </c>
      <c r="Q57" s="2">
        <v>31059164900721</v>
      </c>
      <c r="R57" s="3">
        <v>7711</v>
      </c>
      <c r="S57" s="12">
        <v>45443.665972222225</v>
      </c>
      <c r="T57" s="2" t="s">
        <v>516</v>
      </c>
      <c r="U57" s="2" t="s">
        <v>158</v>
      </c>
      <c r="V57" s="2" t="s">
        <v>670</v>
      </c>
      <c r="W57" s="2" t="s">
        <v>14</v>
      </c>
      <c r="X57" s="2" t="s">
        <v>15</v>
      </c>
      <c r="Y57" s="13" t="str">
        <f t="shared" si="3"/>
        <v>Domestique</v>
      </c>
      <c r="Z57" s="14">
        <v>0.85</v>
      </c>
      <c r="AA57" s="14" t="s">
        <v>1268</v>
      </c>
      <c r="AB57" s="14" t="s">
        <v>1269</v>
      </c>
      <c r="AC57" s="14" t="s">
        <v>1270</v>
      </c>
      <c r="AD57" s="2">
        <f t="shared" si="4"/>
        <v>109</v>
      </c>
      <c r="AE57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8" spans="1:31" s="2" customFormat="1" x14ac:dyDescent="0.35">
      <c r="A58" s="2" t="s">
        <v>6</v>
      </c>
      <c r="B58" s="2" t="s">
        <v>10</v>
      </c>
      <c r="C58" s="2" t="s">
        <v>16</v>
      </c>
      <c r="D58" s="2" t="s">
        <v>19</v>
      </c>
      <c r="E58" s="2" t="s">
        <v>17</v>
      </c>
      <c r="F58" s="2" t="s">
        <v>18</v>
      </c>
      <c r="G58" s="2" t="s">
        <v>11</v>
      </c>
      <c r="H58" s="3">
        <v>7512</v>
      </c>
      <c r="I58" s="2" t="s">
        <v>24</v>
      </c>
      <c r="J58" s="2" t="s">
        <v>21</v>
      </c>
      <c r="K58" s="2" t="s">
        <v>20</v>
      </c>
      <c r="L58" s="2" t="s">
        <v>22</v>
      </c>
      <c r="M58" s="2" t="s">
        <v>23</v>
      </c>
      <c r="N58" s="2" t="s">
        <v>11</v>
      </c>
      <c r="O58" s="2" t="s">
        <v>671</v>
      </c>
      <c r="P58" s="2">
        <v>377366</v>
      </c>
      <c r="Q58" s="2">
        <v>31059164900747</v>
      </c>
      <c r="R58" s="3">
        <v>7711</v>
      </c>
      <c r="S58" s="12">
        <v>45443.662499999999</v>
      </c>
      <c r="T58" s="2" t="s">
        <v>516</v>
      </c>
      <c r="U58" s="2" t="s">
        <v>158</v>
      </c>
      <c r="V58" s="2" t="s">
        <v>672</v>
      </c>
      <c r="W58" s="2" t="s">
        <v>14</v>
      </c>
      <c r="X58" s="2" t="s">
        <v>15</v>
      </c>
      <c r="Y58" s="13" t="str">
        <f t="shared" si="3"/>
        <v>Domestique</v>
      </c>
      <c r="Z58" s="14">
        <v>0.85</v>
      </c>
      <c r="AA58" s="14" t="s">
        <v>1268</v>
      </c>
      <c r="AB58" s="14" t="s">
        <v>1269</v>
      </c>
      <c r="AC58" s="14" t="s">
        <v>1270</v>
      </c>
      <c r="AD58" s="2">
        <f t="shared" si="4"/>
        <v>109</v>
      </c>
      <c r="AE58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59" spans="1:31" s="2" customFormat="1" x14ac:dyDescent="0.35">
      <c r="A59" s="2" t="s">
        <v>6</v>
      </c>
      <c r="B59" s="2" t="s">
        <v>10</v>
      </c>
      <c r="C59" s="2" t="s">
        <v>16</v>
      </c>
      <c r="D59" s="2" t="s">
        <v>19</v>
      </c>
      <c r="E59" s="2" t="s">
        <v>17</v>
      </c>
      <c r="F59" s="2" t="s">
        <v>18</v>
      </c>
      <c r="G59" s="2" t="s">
        <v>11</v>
      </c>
      <c r="H59" s="3">
        <v>7512</v>
      </c>
      <c r="I59" s="2" t="s">
        <v>24</v>
      </c>
      <c r="J59" s="2" t="s">
        <v>21</v>
      </c>
      <c r="K59" s="2" t="s">
        <v>20</v>
      </c>
      <c r="L59" s="2" t="s">
        <v>22</v>
      </c>
      <c r="M59" s="2" t="s">
        <v>23</v>
      </c>
      <c r="N59" s="2" t="s">
        <v>11</v>
      </c>
      <c r="O59" s="2" t="s">
        <v>673</v>
      </c>
      <c r="P59" s="2">
        <v>377363</v>
      </c>
      <c r="Q59" s="2">
        <v>31059164902081</v>
      </c>
      <c r="R59" s="3">
        <v>7711</v>
      </c>
      <c r="S59" s="12">
        <v>45443.65625</v>
      </c>
      <c r="T59" s="2" t="s">
        <v>516</v>
      </c>
      <c r="U59" s="2" t="s">
        <v>674</v>
      </c>
      <c r="V59" s="2" t="s">
        <v>675</v>
      </c>
      <c r="W59" s="2" t="s">
        <v>14</v>
      </c>
      <c r="X59" s="2" t="s">
        <v>15</v>
      </c>
      <c r="Y59" s="13" t="str">
        <f t="shared" si="3"/>
        <v>Domestique</v>
      </c>
      <c r="Z59" s="14">
        <v>0.85</v>
      </c>
      <c r="AA59" s="14" t="s">
        <v>1268</v>
      </c>
      <c r="AB59" s="14" t="s">
        <v>1269</v>
      </c>
      <c r="AC59" s="14" t="s">
        <v>1270</v>
      </c>
      <c r="AD59" s="2">
        <f t="shared" si="4"/>
        <v>109</v>
      </c>
      <c r="AE59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0" spans="1:31" s="2" customFormat="1" x14ac:dyDescent="0.35">
      <c r="A60" s="2" t="s">
        <v>6</v>
      </c>
      <c r="B60" s="2" t="s">
        <v>10</v>
      </c>
      <c r="C60" s="2" t="s">
        <v>16</v>
      </c>
      <c r="D60" s="2" t="s">
        <v>19</v>
      </c>
      <c r="E60" s="2" t="s">
        <v>17</v>
      </c>
      <c r="F60" s="2" t="s">
        <v>18</v>
      </c>
      <c r="G60" s="2" t="s">
        <v>11</v>
      </c>
      <c r="H60" s="3">
        <v>7512</v>
      </c>
      <c r="I60" s="2" t="s">
        <v>24</v>
      </c>
      <c r="J60" s="2" t="s">
        <v>21</v>
      </c>
      <c r="K60" s="2" t="s">
        <v>20</v>
      </c>
      <c r="L60" s="2" t="s">
        <v>22</v>
      </c>
      <c r="M60" s="2" t="s">
        <v>23</v>
      </c>
      <c r="N60" s="2" t="s">
        <v>11</v>
      </c>
      <c r="O60" s="2" t="s">
        <v>676</v>
      </c>
      <c r="P60" s="2">
        <v>377361</v>
      </c>
      <c r="Q60" s="2">
        <v>31059164902206</v>
      </c>
      <c r="R60" s="3">
        <v>7711</v>
      </c>
      <c r="S60" s="12">
        <v>45443.65347222222</v>
      </c>
      <c r="T60" s="2" t="s">
        <v>516</v>
      </c>
      <c r="U60" s="2" t="s">
        <v>674</v>
      </c>
      <c r="V60" s="2" t="s">
        <v>677</v>
      </c>
      <c r="W60" s="2" t="s">
        <v>14</v>
      </c>
      <c r="X60" s="2" t="s">
        <v>15</v>
      </c>
      <c r="Y60" s="13" t="str">
        <f t="shared" si="3"/>
        <v>Domestique</v>
      </c>
      <c r="Z60" s="14">
        <v>0.85</v>
      </c>
      <c r="AA60" s="14" t="s">
        <v>1268</v>
      </c>
      <c r="AB60" s="14" t="s">
        <v>1269</v>
      </c>
      <c r="AC60" s="14" t="s">
        <v>1270</v>
      </c>
      <c r="AD60" s="2">
        <f t="shared" si="4"/>
        <v>109</v>
      </c>
      <c r="AE60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1" spans="1:31" s="2" customFormat="1" x14ac:dyDescent="0.35">
      <c r="A61" s="2" t="s">
        <v>6</v>
      </c>
      <c r="B61" s="2" t="s">
        <v>10</v>
      </c>
      <c r="C61" s="2" t="s">
        <v>16</v>
      </c>
      <c r="D61" s="2" t="s">
        <v>19</v>
      </c>
      <c r="E61" s="2" t="s">
        <v>17</v>
      </c>
      <c r="F61" s="2" t="s">
        <v>18</v>
      </c>
      <c r="G61" s="2" t="s">
        <v>11</v>
      </c>
      <c r="H61" s="3">
        <v>7512</v>
      </c>
      <c r="I61" s="2" t="s">
        <v>24</v>
      </c>
      <c r="J61" s="2" t="s">
        <v>21</v>
      </c>
      <c r="K61" s="2" t="s">
        <v>20</v>
      </c>
      <c r="L61" s="2" t="s">
        <v>22</v>
      </c>
      <c r="M61" s="2" t="s">
        <v>23</v>
      </c>
      <c r="N61" s="2" t="s">
        <v>11</v>
      </c>
      <c r="O61" s="2" t="s">
        <v>678</v>
      </c>
      <c r="P61" s="2">
        <v>377359</v>
      </c>
      <c r="Q61" s="2">
        <v>31059164901968</v>
      </c>
      <c r="R61" s="3">
        <v>7711</v>
      </c>
      <c r="S61" s="12">
        <v>45443.65</v>
      </c>
      <c r="T61" s="2" t="s">
        <v>516</v>
      </c>
      <c r="U61" s="2" t="s">
        <v>674</v>
      </c>
      <c r="V61" s="2" t="s">
        <v>679</v>
      </c>
      <c r="W61" s="2" t="s">
        <v>14</v>
      </c>
      <c r="X61" s="2" t="s">
        <v>15</v>
      </c>
      <c r="Y61" s="13" t="str">
        <f t="shared" si="3"/>
        <v>Domestique</v>
      </c>
      <c r="Z61" s="14">
        <v>0.85</v>
      </c>
      <c r="AA61" s="14" t="s">
        <v>1268</v>
      </c>
      <c r="AB61" s="14" t="s">
        <v>1269</v>
      </c>
      <c r="AC61" s="14" t="s">
        <v>1270</v>
      </c>
      <c r="AD61" s="2">
        <f t="shared" si="4"/>
        <v>109</v>
      </c>
      <c r="AE61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2" spans="1:31" s="2" customFormat="1" x14ac:dyDescent="0.35">
      <c r="A62" s="2" t="s">
        <v>6</v>
      </c>
      <c r="B62" s="2" t="s">
        <v>10</v>
      </c>
      <c r="C62" s="2" t="s">
        <v>16</v>
      </c>
      <c r="D62" s="2" t="s">
        <v>19</v>
      </c>
      <c r="E62" s="2" t="s">
        <v>17</v>
      </c>
      <c r="F62" s="2" t="s">
        <v>18</v>
      </c>
      <c r="G62" s="2" t="s">
        <v>11</v>
      </c>
      <c r="H62" s="3">
        <v>7512</v>
      </c>
      <c r="I62" s="2" t="s">
        <v>24</v>
      </c>
      <c r="J62" s="2" t="s">
        <v>21</v>
      </c>
      <c r="K62" s="2" t="s">
        <v>20</v>
      </c>
      <c r="L62" s="2" t="s">
        <v>22</v>
      </c>
      <c r="M62" s="2" t="s">
        <v>23</v>
      </c>
      <c r="N62" s="2" t="s">
        <v>11</v>
      </c>
      <c r="O62" s="2" t="s">
        <v>680</v>
      </c>
      <c r="P62" s="2">
        <v>377356</v>
      </c>
      <c r="Q62" s="2">
        <v>31059164901711</v>
      </c>
      <c r="R62" s="3">
        <v>7711</v>
      </c>
      <c r="S62" s="12">
        <v>45443.647916666669</v>
      </c>
      <c r="T62" s="2" t="s">
        <v>516</v>
      </c>
      <c r="U62" s="2" t="s">
        <v>674</v>
      </c>
      <c r="V62" s="2" t="s">
        <v>681</v>
      </c>
      <c r="W62" s="2" t="s">
        <v>14</v>
      </c>
      <c r="X62" s="2" t="s">
        <v>15</v>
      </c>
      <c r="Y62" s="13" t="str">
        <f t="shared" si="3"/>
        <v>Domestique</v>
      </c>
      <c r="Z62" s="14">
        <v>0.85</v>
      </c>
      <c r="AA62" s="14" t="s">
        <v>1268</v>
      </c>
      <c r="AB62" s="14" t="s">
        <v>1269</v>
      </c>
      <c r="AC62" s="14" t="s">
        <v>1270</v>
      </c>
      <c r="AD62" s="2">
        <f t="shared" si="4"/>
        <v>109</v>
      </c>
      <c r="AE62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3" spans="1:31" s="2" customFormat="1" x14ac:dyDescent="0.35">
      <c r="A63" s="2" t="s">
        <v>6</v>
      </c>
      <c r="B63" s="2" t="s">
        <v>10</v>
      </c>
      <c r="C63" s="2" t="s">
        <v>16</v>
      </c>
      <c r="D63" s="2" t="s">
        <v>19</v>
      </c>
      <c r="E63" s="2" t="s">
        <v>17</v>
      </c>
      <c r="F63" s="2" t="s">
        <v>18</v>
      </c>
      <c r="G63" s="2" t="s">
        <v>11</v>
      </c>
      <c r="H63" s="3">
        <v>7512</v>
      </c>
      <c r="I63" s="2" t="s">
        <v>24</v>
      </c>
      <c r="J63" s="2" t="s">
        <v>21</v>
      </c>
      <c r="K63" s="2" t="s">
        <v>20</v>
      </c>
      <c r="L63" s="2" t="s">
        <v>22</v>
      </c>
      <c r="M63" s="2" t="s">
        <v>23</v>
      </c>
      <c r="N63" s="2" t="s">
        <v>11</v>
      </c>
      <c r="O63" s="2" t="s">
        <v>682</v>
      </c>
      <c r="P63" s="2">
        <v>377353</v>
      </c>
      <c r="Q63" s="2">
        <v>31059164901703</v>
      </c>
      <c r="R63" s="3">
        <v>7711</v>
      </c>
      <c r="S63" s="12">
        <v>45443.644444444442</v>
      </c>
      <c r="T63" s="2" t="s">
        <v>516</v>
      </c>
      <c r="U63" s="2" t="s">
        <v>674</v>
      </c>
      <c r="V63" s="2" t="s">
        <v>683</v>
      </c>
      <c r="W63" s="2" t="s">
        <v>14</v>
      </c>
      <c r="X63" s="2" t="s">
        <v>15</v>
      </c>
      <c r="Y63" s="13" t="str">
        <f t="shared" si="3"/>
        <v>Domestique</v>
      </c>
      <c r="Z63" s="14">
        <v>0.85</v>
      </c>
      <c r="AA63" s="14" t="s">
        <v>1268</v>
      </c>
      <c r="AB63" s="14" t="s">
        <v>1269</v>
      </c>
      <c r="AC63" s="14" t="s">
        <v>1270</v>
      </c>
      <c r="AD63" s="2">
        <f t="shared" si="4"/>
        <v>109</v>
      </c>
      <c r="AE63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4" spans="1:31" s="2" customFormat="1" x14ac:dyDescent="0.35">
      <c r="A64" s="2" t="s">
        <v>6</v>
      </c>
      <c r="B64" s="2" t="s">
        <v>10</v>
      </c>
      <c r="C64" s="2" t="s">
        <v>16</v>
      </c>
      <c r="D64" s="2" t="s">
        <v>19</v>
      </c>
      <c r="E64" s="2" t="s">
        <v>17</v>
      </c>
      <c r="F64" s="2" t="s">
        <v>18</v>
      </c>
      <c r="G64" s="2" t="s">
        <v>11</v>
      </c>
      <c r="H64" s="3">
        <v>7512</v>
      </c>
      <c r="I64" s="2" t="s">
        <v>24</v>
      </c>
      <c r="J64" s="2" t="s">
        <v>21</v>
      </c>
      <c r="K64" s="2" t="s">
        <v>20</v>
      </c>
      <c r="L64" s="2" t="s">
        <v>22</v>
      </c>
      <c r="M64" s="2" t="s">
        <v>23</v>
      </c>
      <c r="N64" s="2" t="s">
        <v>11</v>
      </c>
      <c r="O64" s="2" t="s">
        <v>684</v>
      </c>
      <c r="P64" s="2">
        <v>377346</v>
      </c>
      <c r="Q64" s="2">
        <v>31059164901687</v>
      </c>
      <c r="R64" s="3">
        <v>7711</v>
      </c>
      <c r="S64" s="12">
        <v>45443.62777777778</v>
      </c>
      <c r="T64" s="2" t="s">
        <v>516</v>
      </c>
      <c r="U64" s="2" t="s">
        <v>674</v>
      </c>
      <c r="V64" s="2" t="s">
        <v>685</v>
      </c>
      <c r="W64" s="2" t="s">
        <v>14</v>
      </c>
      <c r="X64" s="2" t="s">
        <v>15</v>
      </c>
      <c r="Y64" s="13" t="str">
        <f t="shared" si="3"/>
        <v>Domestique</v>
      </c>
      <c r="Z64" s="14">
        <v>0.85</v>
      </c>
      <c r="AA64" s="14" t="s">
        <v>1268</v>
      </c>
      <c r="AB64" s="14" t="s">
        <v>1269</v>
      </c>
      <c r="AC64" s="14" t="s">
        <v>1270</v>
      </c>
      <c r="AD64" s="2">
        <f t="shared" si="4"/>
        <v>109</v>
      </c>
      <c r="AE64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5" spans="1:31" s="2" customFormat="1" x14ac:dyDescent="0.35">
      <c r="A65" s="2" t="s">
        <v>6</v>
      </c>
      <c r="B65" s="2" t="s">
        <v>10</v>
      </c>
      <c r="C65" s="2" t="s">
        <v>16</v>
      </c>
      <c r="D65" s="2" t="s">
        <v>19</v>
      </c>
      <c r="E65" s="2" t="s">
        <v>17</v>
      </c>
      <c r="F65" s="2" t="s">
        <v>18</v>
      </c>
      <c r="G65" s="2" t="s">
        <v>11</v>
      </c>
      <c r="H65" s="3">
        <v>7512</v>
      </c>
      <c r="I65" s="2" t="s">
        <v>24</v>
      </c>
      <c r="J65" s="2" t="s">
        <v>21</v>
      </c>
      <c r="K65" s="2" t="s">
        <v>20</v>
      </c>
      <c r="L65" s="2" t="s">
        <v>22</v>
      </c>
      <c r="M65" s="2" t="s">
        <v>23</v>
      </c>
      <c r="N65" s="2" t="s">
        <v>11</v>
      </c>
      <c r="O65" s="2" t="s">
        <v>686</v>
      </c>
      <c r="P65" s="2">
        <v>377343</v>
      </c>
      <c r="Q65" s="2">
        <v>31059164901406</v>
      </c>
      <c r="R65" s="3">
        <v>7711</v>
      </c>
      <c r="S65" s="12">
        <v>45443.624305555553</v>
      </c>
      <c r="T65" s="2" t="s">
        <v>516</v>
      </c>
      <c r="U65" s="2" t="s">
        <v>674</v>
      </c>
      <c r="V65" s="2" t="s">
        <v>687</v>
      </c>
      <c r="W65" s="2" t="s">
        <v>14</v>
      </c>
      <c r="X65" s="2" t="s">
        <v>15</v>
      </c>
      <c r="Y65" s="13" t="str">
        <f t="shared" si="3"/>
        <v>Domestique</v>
      </c>
      <c r="Z65" s="14">
        <v>0.85</v>
      </c>
      <c r="AA65" s="14" t="s">
        <v>1268</v>
      </c>
      <c r="AB65" s="14" t="s">
        <v>1269</v>
      </c>
      <c r="AC65" s="14" t="s">
        <v>1270</v>
      </c>
      <c r="AD65" s="2">
        <f t="shared" si="4"/>
        <v>109</v>
      </c>
      <c r="AE65" s="2" t="str">
        <f t="shared" si="5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6" spans="1:31" s="2" customFormat="1" x14ac:dyDescent="0.35">
      <c r="A66" s="2" t="s">
        <v>6</v>
      </c>
      <c r="B66" s="2" t="s">
        <v>10</v>
      </c>
      <c r="C66" s="2" t="s">
        <v>16</v>
      </c>
      <c r="D66" s="2" t="s">
        <v>19</v>
      </c>
      <c r="E66" s="2" t="s">
        <v>17</v>
      </c>
      <c r="F66" s="2" t="s">
        <v>18</v>
      </c>
      <c r="G66" s="2" t="s">
        <v>11</v>
      </c>
      <c r="H66" s="3">
        <v>7512</v>
      </c>
      <c r="I66" s="2" t="s">
        <v>24</v>
      </c>
      <c r="J66" s="2" t="s">
        <v>21</v>
      </c>
      <c r="K66" s="2" t="s">
        <v>20</v>
      </c>
      <c r="L66" s="2" t="s">
        <v>22</v>
      </c>
      <c r="M66" s="2" t="s">
        <v>23</v>
      </c>
      <c r="N66" s="2" t="s">
        <v>11</v>
      </c>
      <c r="O66" s="2" t="s">
        <v>688</v>
      </c>
      <c r="P66" s="2">
        <v>377341</v>
      </c>
      <c r="Q66" s="2">
        <v>31059164901059</v>
      </c>
      <c r="R66" s="3">
        <v>7711</v>
      </c>
      <c r="S66" s="12">
        <v>45443.621527777781</v>
      </c>
      <c r="T66" s="2" t="s">
        <v>516</v>
      </c>
      <c r="U66" s="2" t="s">
        <v>674</v>
      </c>
      <c r="V66" s="2" t="s">
        <v>689</v>
      </c>
      <c r="W66" s="2" t="s">
        <v>14</v>
      </c>
      <c r="X66" s="2" t="s">
        <v>15</v>
      </c>
      <c r="Y66" s="13" t="str">
        <f t="shared" ref="Y66:Y97" si="6">+IF(G66=N66,"Domestique","Autre")</f>
        <v>Domestique</v>
      </c>
      <c r="Z66" s="14">
        <v>0.85</v>
      </c>
      <c r="AA66" s="14" t="s">
        <v>1268</v>
      </c>
      <c r="AB66" s="14" t="s">
        <v>1269</v>
      </c>
      <c r="AC66" s="14" t="s">
        <v>1270</v>
      </c>
      <c r="AD66" s="2">
        <f t="shared" ref="AD66:AD97" si="7">COUNTIFS($AE$2:$AE$2432,AE66)</f>
        <v>109</v>
      </c>
      <c r="AE66" s="2" t="str">
        <f t="shared" ref="AE66:AE97" si="8">+B66&amp;C66&amp;D66&amp;E66&amp;F66&amp;G66&amp;H66&amp;I66&amp;J66&amp;K66&amp;L66&amp;M66&amp;N66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7" spans="1:31" s="2" customFormat="1" x14ac:dyDescent="0.35">
      <c r="A67" s="2" t="s">
        <v>6</v>
      </c>
      <c r="B67" s="2" t="s">
        <v>10</v>
      </c>
      <c r="C67" s="2" t="s">
        <v>16</v>
      </c>
      <c r="D67" s="2" t="s">
        <v>19</v>
      </c>
      <c r="E67" s="2" t="s">
        <v>17</v>
      </c>
      <c r="F67" s="2" t="s">
        <v>18</v>
      </c>
      <c r="G67" s="2" t="s">
        <v>11</v>
      </c>
      <c r="H67" s="3">
        <v>7512</v>
      </c>
      <c r="I67" s="2" t="s">
        <v>24</v>
      </c>
      <c r="J67" s="2" t="s">
        <v>21</v>
      </c>
      <c r="K67" s="2" t="s">
        <v>20</v>
      </c>
      <c r="L67" s="2" t="s">
        <v>22</v>
      </c>
      <c r="M67" s="2" t="s">
        <v>23</v>
      </c>
      <c r="N67" s="2" t="s">
        <v>11</v>
      </c>
      <c r="O67" s="2" t="s">
        <v>690</v>
      </c>
      <c r="P67" s="2">
        <v>377339</v>
      </c>
      <c r="Q67" s="2">
        <v>31059164901356</v>
      </c>
      <c r="R67" s="3">
        <v>7711</v>
      </c>
      <c r="S67" s="12">
        <v>45443.618055555555</v>
      </c>
      <c r="T67" s="2" t="s">
        <v>516</v>
      </c>
      <c r="U67" s="2" t="s">
        <v>674</v>
      </c>
      <c r="V67" s="2" t="s">
        <v>691</v>
      </c>
      <c r="W67" s="2" t="s">
        <v>14</v>
      </c>
      <c r="X67" s="2" t="s">
        <v>15</v>
      </c>
      <c r="Y67" s="13" t="str">
        <f t="shared" si="6"/>
        <v>Domestique</v>
      </c>
      <c r="Z67" s="14">
        <v>0.85</v>
      </c>
      <c r="AA67" s="14" t="s">
        <v>1268</v>
      </c>
      <c r="AB67" s="14" t="s">
        <v>1269</v>
      </c>
      <c r="AC67" s="14" t="s">
        <v>1270</v>
      </c>
      <c r="AD67" s="2">
        <f t="shared" si="7"/>
        <v>109</v>
      </c>
      <c r="AE67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8" spans="1:31" s="2" customFormat="1" x14ac:dyDescent="0.35">
      <c r="A68" s="2" t="s">
        <v>6</v>
      </c>
      <c r="B68" s="2" t="s">
        <v>10</v>
      </c>
      <c r="C68" s="2" t="s">
        <v>16</v>
      </c>
      <c r="D68" s="2" t="s">
        <v>19</v>
      </c>
      <c r="E68" s="2" t="s">
        <v>17</v>
      </c>
      <c r="F68" s="2" t="s">
        <v>18</v>
      </c>
      <c r="G68" s="2" t="s">
        <v>11</v>
      </c>
      <c r="H68" s="3">
        <v>7512</v>
      </c>
      <c r="I68" s="2" t="s">
        <v>24</v>
      </c>
      <c r="J68" s="2" t="s">
        <v>21</v>
      </c>
      <c r="K68" s="2" t="s">
        <v>20</v>
      </c>
      <c r="L68" s="2" t="s">
        <v>22</v>
      </c>
      <c r="M68" s="2" t="s">
        <v>23</v>
      </c>
      <c r="N68" s="2" t="s">
        <v>11</v>
      </c>
      <c r="O68" s="2" t="s">
        <v>692</v>
      </c>
      <c r="P68" s="2">
        <v>377335</v>
      </c>
      <c r="Q68" s="2">
        <v>31059164901471</v>
      </c>
      <c r="R68" s="3">
        <v>7711</v>
      </c>
      <c r="S68" s="12">
        <v>45443.615277777775</v>
      </c>
      <c r="T68" s="2" t="s">
        <v>516</v>
      </c>
      <c r="U68" s="2" t="s">
        <v>674</v>
      </c>
      <c r="V68" s="2" t="s">
        <v>693</v>
      </c>
      <c r="W68" s="2" t="s">
        <v>14</v>
      </c>
      <c r="X68" s="2" t="s">
        <v>15</v>
      </c>
      <c r="Y68" s="13" t="str">
        <f t="shared" si="6"/>
        <v>Domestique</v>
      </c>
      <c r="Z68" s="14">
        <v>0.85</v>
      </c>
      <c r="AA68" s="14" t="s">
        <v>1268</v>
      </c>
      <c r="AB68" s="14" t="s">
        <v>1269</v>
      </c>
      <c r="AC68" s="14" t="s">
        <v>1270</v>
      </c>
      <c r="AD68" s="2">
        <f t="shared" si="7"/>
        <v>109</v>
      </c>
      <c r="AE68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69" spans="1:31" s="2" customFormat="1" x14ac:dyDescent="0.35">
      <c r="A69" s="2" t="s">
        <v>6</v>
      </c>
      <c r="B69" s="2" t="s">
        <v>10</v>
      </c>
      <c r="C69" s="2" t="s">
        <v>16</v>
      </c>
      <c r="D69" s="2" t="s">
        <v>19</v>
      </c>
      <c r="E69" s="2" t="s">
        <v>17</v>
      </c>
      <c r="F69" s="2" t="s">
        <v>18</v>
      </c>
      <c r="G69" s="2" t="s">
        <v>11</v>
      </c>
      <c r="H69" s="3">
        <v>7512</v>
      </c>
      <c r="I69" s="2" t="s">
        <v>24</v>
      </c>
      <c r="J69" s="2" t="s">
        <v>21</v>
      </c>
      <c r="K69" s="2" t="s">
        <v>20</v>
      </c>
      <c r="L69" s="2" t="s">
        <v>22</v>
      </c>
      <c r="M69" s="2" t="s">
        <v>23</v>
      </c>
      <c r="N69" s="2" t="s">
        <v>11</v>
      </c>
      <c r="O69" s="2" t="s">
        <v>694</v>
      </c>
      <c r="P69" s="2">
        <v>377331</v>
      </c>
      <c r="Q69" s="2">
        <v>31059164901661</v>
      </c>
      <c r="R69" s="3">
        <v>7711</v>
      </c>
      <c r="S69" s="12">
        <v>45443.611111111109</v>
      </c>
      <c r="T69" s="2" t="s">
        <v>516</v>
      </c>
      <c r="U69" s="2" t="s">
        <v>674</v>
      </c>
      <c r="V69" s="2" t="s">
        <v>695</v>
      </c>
      <c r="W69" s="2" t="s">
        <v>14</v>
      </c>
      <c r="X69" s="2" t="s">
        <v>15</v>
      </c>
      <c r="Y69" s="13" t="str">
        <f t="shared" si="6"/>
        <v>Domestique</v>
      </c>
      <c r="Z69" s="14">
        <v>0.85</v>
      </c>
      <c r="AA69" s="14" t="s">
        <v>1268</v>
      </c>
      <c r="AB69" s="14" t="s">
        <v>1269</v>
      </c>
      <c r="AC69" s="14" t="s">
        <v>1270</v>
      </c>
      <c r="AD69" s="2">
        <f t="shared" si="7"/>
        <v>109</v>
      </c>
      <c r="AE69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0" spans="1:31" s="2" customFormat="1" x14ac:dyDescent="0.35">
      <c r="A70" s="2" t="s">
        <v>6</v>
      </c>
      <c r="B70" s="2" t="s">
        <v>10</v>
      </c>
      <c r="C70" s="2" t="s">
        <v>16</v>
      </c>
      <c r="D70" s="2" t="s">
        <v>19</v>
      </c>
      <c r="E70" s="2" t="s">
        <v>17</v>
      </c>
      <c r="F70" s="2" t="s">
        <v>18</v>
      </c>
      <c r="G70" s="2" t="s">
        <v>11</v>
      </c>
      <c r="H70" s="3">
        <v>7512</v>
      </c>
      <c r="I70" s="2" t="s">
        <v>24</v>
      </c>
      <c r="J70" s="2" t="s">
        <v>21</v>
      </c>
      <c r="K70" s="2" t="s">
        <v>20</v>
      </c>
      <c r="L70" s="2" t="s">
        <v>22</v>
      </c>
      <c r="M70" s="2" t="s">
        <v>23</v>
      </c>
      <c r="N70" s="2" t="s">
        <v>11</v>
      </c>
      <c r="O70" s="2" t="s">
        <v>696</v>
      </c>
      <c r="P70" s="2">
        <v>377324</v>
      </c>
      <c r="Q70" s="2">
        <v>31059164901075</v>
      </c>
      <c r="R70" s="3">
        <v>7711</v>
      </c>
      <c r="S70" s="12">
        <v>45443.606944444444</v>
      </c>
      <c r="T70" s="2" t="s">
        <v>516</v>
      </c>
      <c r="U70" s="2" t="s">
        <v>674</v>
      </c>
      <c r="V70" s="2" t="s">
        <v>697</v>
      </c>
      <c r="W70" s="2" t="s">
        <v>14</v>
      </c>
      <c r="X70" s="2" t="s">
        <v>15</v>
      </c>
      <c r="Y70" s="13" t="str">
        <f t="shared" si="6"/>
        <v>Domestique</v>
      </c>
      <c r="Z70" s="14">
        <v>0.85</v>
      </c>
      <c r="AA70" s="14" t="s">
        <v>1268</v>
      </c>
      <c r="AB70" s="14" t="s">
        <v>1269</v>
      </c>
      <c r="AC70" s="14" t="s">
        <v>1270</v>
      </c>
      <c r="AD70" s="2">
        <f t="shared" si="7"/>
        <v>109</v>
      </c>
      <c r="AE70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1" spans="1:31" s="2" customFormat="1" x14ac:dyDescent="0.35">
      <c r="A71" s="2" t="s">
        <v>6</v>
      </c>
      <c r="B71" s="2" t="s">
        <v>10</v>
      </c>
      <c r="C71" s="2" t="s">
        <v>16</v>
      </c>
      <c r="D71" s="2" t="s">
        <v>19</v>
      </c>
      <c r="E71" s="2" t="s">
        <v>17</v>
      </c>
      <c r="F71" s="2" t="s">
        <v>18</v>
      </c>
      <c r="G71" s="2" t="s">
        <v>11</v>
      </c>
      <c r="H71" s="3">
        <v>7512</v>
      </c>
      <c r="I71" s="2" t="s">
        <v>24</v>
      </c>
      <c r="J71" s="2" t="s">
        <v>21</v>
      </c>
      <c r="K71" s="2" t="s">
        <v>20</v>
      </c>
      <c r="L71" s="2" t="s">
        <v>22</v>
      </c>
      <c r="M71" s="2" t="s">
        <v>23</v>
      </c>
      <c r="N71" s="2" t="s">
        <v>11</v>
      </c>
      <c r="O71" s="2" t="s">
        <v>698</v>
      </c>
      <c r="P71" s="2">
        <v>377323</v>
      </c>
      <c r="Q71" s="2">
        <v>31059164901745</v>
      </c>
      <c r="R71" s="3">
        <v>7711</v>
      </c>
      <c r="S71" s="12">
        <v>45443.603472222225</v>
      </c>
      <c r="T71" s="2" t="s">
        <v>516</v>
      </c>
      <c r="U71" s="2" t="s">
        <v>674</v>
      </c>
      <c r="V71" s="2" t="s">
        <v>699</v>
      </c>
      <c r="W71" s="2" t="s">
        <v>14</v>
      </c>
      <c r="X71" s="2" t="s">
        <v>15</v>
      </c>
      <c r="Y71" s="13" t="str">
        <f t="shared" si="6"/>
        <v>Domestique</v>
      </c>
      <c r="Z71" s="14">
        <v>0.85</v>
      </c>
      <c r="AA71" s="14" t="s">
        <v>1268</v>
      </c>
      <c r="AB71" s="14" t="s">
        <v>1269</v>
      </c>
      <c r="AC71" s="14" t="s">
        <v>1270</v>
      </c>
      <c r="AD71" s="2">
        <f t="shared" si="7"/>
        <v>109</v>
      </c>
      <c r="AE71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2" spans="1:31" s="2" customFormat="1" x14ac:dyDescent="0.35">
      <c r="A72" s="2" t="s">
        <v>6</v>
      </c>
      <c r="B72" s="2" t="s">
        <v>10</v>
      </c>
      <c r="C72" s="2" t="s">
        <v>16</v>
      </c>
      <c r="D72" s="2" t="s">
        <v>19</v>
      </c>
      <c r="E72" s="2" t="s">
        <v>17</v>
      </c>
      <c r="F72" s="2" t="s">
        <v>18</v>
      </c>
      <c r="G72" s="2" t="s">
        <v>11</v>
      </c>
      <c r="H72" s="3">
        <v>7512</v>
      </c>
      <c r="I72" s="2" t="s">
        <v>24</v>
      </c>
      <c r="J72" s="2" t="s">
        <v>21</v>
      </c>
      <c r="K72" s="2" t="s">
        <v>20</v>
      </c>
      <c r="L72" s="2" t="s">
        <v>22</v>
      </c>
      <c r="M72" s="2" t="s">
        <v>23</v>
      </c>
      <c r="N72" s="2" t="s">
        <v>11</v>
      </c>
      <c r="O72" s="2" t="s">
        <v>700</v>
      </c>
      <c r="P72" s="2">
        <v>377321</v>
      </c>
      <c r="Q72" s="2">
        <v>31059164901349</v>
      </c>
      <c r="R72" s="3">
        <v>7711</v>
      </c>
      <c r="S72" s="12">
        <v>45443.599305555559</v>
      </c>
      <c r="T72" s="2" t="s">
        <v>516</v>
      </c>
      <c r="U72" s="2" t="s">
        <v>674</v>
      </c>
      <c r="V72" s="2" t="s">
        <v>701</v>
      </c>
      <c r="W72" s="2" t="s">
        <v>14</v>
      </c>
      <c r="X72" s="2" t="s">
        <v>15</v>
      </c>
      <c r="Y72" s="13" t="str">
        <f t="shared" si="6"/>
        <v>Domestique</v>
      </c>
      <c r="Z72" s="14">
        <v>0.85</v>
      </c>
      <c r="AA72" s="14" t="s">
        <v>1268</v>
      </c>
      <c r="AB72" s="14" t="s">
        <v>1269</v>
      </c>
      <c r="AC72" s="14" t="s">
        <v>1270</v>
      </c>
      <c r="AD72" s="2">
        <f t="shared" si="7"/>
        <v>109</v>
      </c>
      <c r="AE72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3" spans="1:31" s="2" customFormat="1" x14ac:dyDescent="0.35">
      <c r="A73" s="2" t="s">
        <v>6</v>
      </c>
      <c r="B73" s="2" t="s">
        <v>10</v>
      </c>
      <c r="C73" s="2" t="s">
        <v>16</v>
      </c>
      <c r="D73" s="2" t="s">
        <v>19</v>
      </c>
      <c r="E73" s="2" t="s">
        <v>17</v>
      </c>
      <c r="F73" s="2" t="s">
        <v>18</v>
      </c>
      <c r="G73" s="2" t="s">
        <v>11</v>
      </c>
      <c r="H73" s="3">
        <v>7512</v>
      </c>
      <c r="I73" s="2" t="s">
        <v>24</v>
      </c>
      <c r="J73" s="2" t="s">
        <v>21</v>
      </c>
      <c r="K73" s="2" t="s">
        <v>20</v>
      </c>
      <c r="L73" s="2" t="s">
        <v>22</v>
      </c>
      <c r="M73" s="2" t="s">
        <v>23</v>
      </c>
      <c r="N73" s="2" t="s">
        <v>11</v>
      </c>
      <c r="O73" s="2" t="s">
        <v>702</v>
      </c>
      <c r="P73" s="2">
        <v>377219</v>
      </c>
      <c r="Q73" s="2">
        <v>31059164901679</v>
      </c>
      <c r="R73" s="3">
        <v>7711</v>
      </c>
      <c r="S73" s="12">
        <v>45443.595833333333</v>
      </c>
      <c r="T73" s="2" t="s">
        <v>516</v>
      </c>
      <c r="U73" s="2" t="s">
        <v>674</v>
      </c>
      <c r="V73" s="2" t="s">
        <v>703</v>
      </c>
      <c r="W73" s="2" t="s">
        <v>14</v>
      </c>
      <c r="X73" s="2" t="s">
        <v>15</v>
      </c>
      <c r="Y73" s="13" t="str">
        <f t="shared" si="6"/>
        <v>Domestique</v>
      </c>
      <c r="Z73" s="14">
        <v>0.85</v>
      </c>
      <c r="AA73" s="14" t="s">
        <v>1268</v>
      </c>
      <c r="AB73" s="14" t="s">
        <v>1269</v>
      </c>
      <c r="AC73" s="14" t="s">
        <v>1270</v>
      </c>
      <c r="AD73" s="2">
        <f t="shared" si="7"/>
        <v>109</v>
      </c>
      <c r="AE73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4" spans="1:31" s="2" customFormat="1" x14ac:dyDescent="0.35">
      <c r="A74" s="2" t="s">
        <v>6</v>
      </c>
      <c r="B74" s="2" t="s">
        <v>10</v>
      </c>
      <c r="C74" s="2" t="s">
        <v>16</v>
      </c>
      <c r="D74" s="2" t="s">
        <v>19</v>
      </c>
      <c r="E74" s="2" t="s">
        <v>17</v>
      </c>
      <c r="F74" s="2" t="s">
        <v>18</v>
      </c>
      <c r="G74" s="2" t="s">
        <v>11</v>
      </c>
      <c r="H74" s="3">
        <v>7512</v>
      </c>
      <c r="I74" s="2" t="s">
        <v>24</v>
      </c>
      <c r="J74" s="2" t="s">
        <v>21</v>
      </c>
      <c r="K74" s="2" t="s">
        <v>20</v>
      </c>
      <c r="L74" s="2" t="s">
        <v>22</v>
      </c>
      <c r="M74" s="2" t="s">
        <v>23</v>
      </c>
      <c r="N74" s="2" t="s">
        <v>11</v>
      </c>
      <c r="O74" s="2" t="s">
        <v>704</v>
      </c>
      <c r="P74" s="2">
        <v>377215</v>
      </c>
      <c r="Q74" s="2">
        <v>31059164901414</v>
      </c>
      <c r="R74" s="3">
        <v>7711</v>
      </c>
      <c r="S74" s="12">
        <v>45443.588888888888</v>
      </c>
      <c r="T74" s="2" t="s">
        <v>516</v>
      </c>
      <c r="U74" s="2" t="s">
        <v>674</v>
      </c>
      <c r="V74" s="2" t="s">
        <v>705</v>
      </c>
      <c r="W74" s="2" t="s">
        <v>14</v>
      </c>
      <c r="X74" s="2" t="s">
        <v>15</v>
      </c>
      <c r="Y74" s="13" t="str">
        <f t="shared" si="6"/>
        <v>Domestique</v>
      </c>
      <c r="Z74" s="14">
        <v>0.85</v>
      </c>
      <c r="AA74" s="14" t="s">
        <v>1268</v>
      </c>
      <c r="AB74" s="14" t="s">
        <v>1269</v>
      </c>
      <c r="AC74" s="14" t="s">
        <v>1270</v>
      </c>
      <c r="AD74" s="2">
        <f t="shared" si="7"/>
        <v>109</v>
      </c>
      <c r="AE74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5" spans="1:31" s="2" customFormat="1" x14ac:dyDescent="0.35">
      <c r="A75" s="2" t="s">
        <v>6</v>
      </c>
      <c r="B75" s="2" t="s">
        <v>10</v>
      </c>
      <c r="C75" s="2" t="s">
        <v>16</v>
      </c>
      <c r="D75" s="2" t="s">
        <v>19</v>
      </c>
      <c r="E75" s="2" t="s">
        <v>17</v>
      </c>
      <c r="F75" s="2" t="s">
        <v>18</v>
      </c>
      <c r="G75" s="2" t="s">
        <v>11</v>
      </c>
      <c r="H75" s="3">
        <v>7512</v>
      </c>
      <c r="I75" s="2" t="s">
        <v>24</v>
      </c>
      <c r="J75" s="2" t="s">
        <v>21</v>
      </c>
      <c r="K75" s="2" t="s">
        <v>20</v>
      </c>
      <c r="L75" s="2" t="s">
        <v>22</v>
      </c>
      <c r="M75" s="2" t="s">
        <v>23</v>
      </c>
      <c r="N75" s="2" t="s">
        <v>11</v>
      </c>
      <c r="O75" s="2" t="s">
        <v>706</v>
      </c>
      <c r="P75" s="2">
        <v>377214</v>
      </c>
      <c r="Q75" s="2">
        <v>31059164901281</v>
      </c>
      <c r="R75" s="3">
        <v>7711</v>
      </c>
      <c r="S75" s="12">
        <v>45443.585416666669</v>
      </c>
      <c r="T75" s="2" t="s">
        <v>516</v>
      </c>
      <c r="U75" s="2" t="s">
        <v>674</v>
      </c>
      <c r="V75" s="2" t="s">
        <v>707</v>
      </c>
      <c r="W75" s="2" t="s">
        <v>14</v>
      </c>
      <c r="X75" s="2" t="s">
        <v>15</v>
      </c>
      <c r="Y75" s="13" t="str">
        <f t="shared" si="6"/>
        <v>Domestique</v>
      </c>
      <c r="Z75" s="14">
        <v>0.85</v>
      </c>
      <c r="AA75" s="14" t="s">
        <v>1268</v>
      </c>
      <c r="AB75" s="14" t="s">
        <v>1269</v>
      </c>
      <c r="AC75" s="14" t="s">
        <v>1270</v>
      </c>
      <c r="AD75" s="2">
        <f t="shared" si="7"/>
        <v>109</v>
      </c>
      <c r="AE75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6" spans="1:31" s="2" customFormat="1" x14ac:dyDescent="0.35">
      <c r="A76" s="2" t="s">
        <v>6</v>
      </c>
      <c r="B76" s="2" t="s">
        <v>10</v>
      </c>
      <c r="C76" s="2" t="s">
        <v>16</v>
      </c>
      <c r="D76" s="2" t="s">
        <v>19</v>
      </c>
      <c r="E76" s="2" t="s">
        <v>17</v>
      </c>
      <c r="F76" s="2" t="s">
        <v>18</v>
      </c>
      <c r="G76" s="2" t="s">
        <v>11</v>
      </c>
      <c r="H76" s="3">
        <v>7512</v>
      </c>
      <c r="I76" s="2" t="s">
        <v>24</v>
      </c>
      <c r="J76" s="2" t="s">
        <v>21</v>
      </c>
      <c r="K76" s="2" t="s">
        <v>20</v>
      </c>
      <c r="L76" s="2" t="s">
        <v>22</v>
      </c>
      <c r="M76" s="2" t="s">
        <v>23</v>
      </c>
      <c r="N76" s="2" t="s">
        <v>11</v>
      </c>
      <c r="O76" s="2" t="s">
        <v>708</v>
      </c>
      <c r="P76" s="2">
        <v>377209</v>
      </c>
      <c r="Q76" s="2">
        <v>31059164902305</v>
      </c>
      <c r="R76" s="3">
        <v>7711</v>
      </c>
      <c r="S76" s="12">
        <v>45443.574305555558</v>
      </c>
      <c r="T76" s="2" t="s">
        <v>516</v>
      </c>
      <c r="U76" s="2" t="s">
        <v>559</v>
      </c>
      <c r="V76" s="2" t="s">
        <v>709</v>
      </c>
      <c r="W76" s="2" t="s">
        <v>14</v>
      </c>
      <c r="X76" s="2" t="s">
        <v>15</v>
      </c>
      <c r="Y76" s="13" t="str">
        <f t="shared" si="6"/>
        <v>Domestique</v>
      </c>
      <c r="Z76" s="14">
        <v>0.85</v>
      </c>
      <c r="AA76" s="14" t="s">
        <v>1268</v>
      </c>
      <c r="AB76" s="14" t="s">
        <v>1269</v>
      </c>
      <c r="AC76" s="14" t="s">
        <v>1270</v>
      </c>
      <c r="AD76" s="2">
        <f t="shared" si="7"/>
        <v>109</v>
      </c>
      <c r="AE76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7" spans="1:31" s="2" customFormat="1" x14ac:dyDescent="0.35">
      <c r="A77" s="2" t="s">
        <v>6</v>
      </c>
      <c r="B77" s="2" t="s">
        <v>10</v>
      </c>
      <c r="C77" s="2" t="s">
        <v>16</v>
      </c>
      <c r="D77" s="2" t="s">
        <v>19</v>
      </c>
      <c r="E77" s="2" t="s">
        <v>17</v>
      </c>
      <c r="F77" s="2" t="s">
        <v>18</v>
      </c>
      <c r="G77" s="2" t="s">
        <v>11</v>
      </c>
      <c r="H77" s="3">
        <v>7512</v>
      </c>
      <c r="I77" s="2" t="s">
        <v>24</v>
      </c>
      <c r="J77" s="2" t="s">
        <v>21</v>
      </c>
      <c r="K77" s="2" t="s">
        <v>20</v>
      </c>
      <c r="L77" s="2" t="s">
        <v>22</v>
      </c>
      <c r="M77" s="2" t="s">
        <v>23</v>
      </c>
      <c r="N77" s="2" t="s">
        <v>11</v>
      </c>
      <c r="O77" s="2" t="s">
        <v>710</v>
      </c>
      <c r="P77" s="2">
        <v>377207</v>
      </c>
      <c r="Q77" s="2">
        <v>31059164902230</v>
      </c>
      <c r="R77" s="3">
        <v>7711</v>
      </c>
      <c r="S77" s="12">
        <v>45443.570138888892</v>
      </c>
      <c r="T77" s="2" t="s">
        <v>516</v>
      </c>
      <c r="U77" s="2" t="s">
        <v>559</v>
      </c>
      <c r="V77" s="2" t="s">
        <v>711</v>
      </c>
      <c r="W77" s="2" t="s">
        <v>14</v>
      </c>
      <c r="X77" s="2" t="s">
        <v>15</v>
      </c>
      <c r="Y77" s="13" t="str">
        <f t="shared" si="6"/>
        <v>Domestique</v>
      </c>
      <c r="Z77" s="14">
        <v>0.85</v>
      </c>
      <c r="AA77" s="14" t="s">
        <v>1268</v>
      </c>
      <c r="AB77" s="14" t="s">
        <v>1269</v>
      </c>
      <c r="AC77" s="14" t="s">
        <v>1270</v>
      </c>
      <c r="AD77" s="2">
        <f t="shared" si="7"/>
        <v>109</v>
      </c>
      <c r="AE77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8" spans="1:31" s="2" customFormat="1" x14ac:dyDescent="0.35">
      <c r="A78" s="2" t="s">
        <v>6</v>
      </c>
      <c r="B78" s="2" t="s">
        <v>10</v>
      </c>
      <c r="C78" s="2" t="s">
        <v>16</v>
      </c>
      <c r="D78" s="2" t="s">
        <v>19</v>
      </c>
      <c r="E78" s="2" t="s">
        <v>17</v>
      </c>
      <c r="F78" s="2" t="s">
        <v>18</v>
      </c>
      <c r="G78" s="2" t="s">
        <v>11</v>
      </c>
      <c r="H78" s="3">
        <v>7512</v>
      </c>
      <c r="I78" s="2" t="s">
        <v>24</v>
      </c>
      <c r="J78" s="2" t="s">
        <v>21</v>
      </c>
      <c r="K78" s="2" t="s">
        <v>20</v>
      </c>
      <c r="L78" s="2" t="s">
        <v>22</v>
      </c>
      <c r="M78" s="2" t="s">
        <v>23</v>
      </c>
      <c r="N78" s="2" t="s">
        <v>11</v>
      </c>
      <c r="O78" s="2" t="s">
        <v>712</v>
      </c>
      <c r="P78" s="2">
        <v>377206</v>
      </c>
      <c r="Q78" s="2">
        <v>31059164901984</v>
      </c>
      <c r="R78" s="3">
        <v>7711</v>
      </c>
      <c r="S78" s="12">
        <v>45443.565972222219</v>
      </c>
      <c r="T78" s="2" t="s">
        <v>516</v>
      </c>
      <c r="U78" s="2" t="s">
        <v>559</v>
      </c>
      <c r="V78" s="2" t="s">
        <v>713</v>
      </c>
      <c r="W78" s="2" t="s">
        <v>14</v>
      </c>
      <c r="X78" s="2" t="s">
        <v>15</v>
      </c>
      <c r="Y78" s="13" t="str">
        <f t="shared" si="6"/>
        <v>Domestique</v>
      </c>
      <c r="Z78" s="14">
        <v>0.85</v>
      </c>
      <c r="AA78" s="14" t="s">
        <v>1268</v>
      </c>
      <c r="AB78" s="14" t="s">
        <v>1269</v>
      </c>
      <c r="AC78" s="14" t="s">
        <v>1270</v>
      </c>
      <c r="AD78" s="2">
        <f t="shared" si="7"/>
        <v>109</v>
      </c>
      <c r="AE78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79" spans="1:31" s="2" customFormat="1" x14ac:dyDescent="0.35">
      <c r="A79" s="2" t="s">
        <v>6</v>
      </c>
      <c r="B79" s="2" t="s">
        <v>10</v>
      </c>
      <c r="C79" s="2" t="s">
        <v>16</v>
      </c>
      <c r="D79" s="2" t="s">
        <v>19</v>
      </c>
      <c r="E79" s="2" t="s">
        <v>17</v>
      </c>
      <c r="F79" s="2" t="s">
        <v>18</v>
      </c>
      <c r="G79" s="2" t="s">
        <v>11</v>
      </c>
      <c r="H79" s="3">
        <v>7512</v>
      </c>
      <c r="I79" s="2" t="s">
        <v>24</v>
      </c>
      <c r="J79" s="2" t="s">
        <v>21</v>
      </c>
      <c r="K79" s="2" t="s">
        <v>20</v>
      </c>
      <c r="L79" s="2" t="s">
        <v>22</v>
      </c>
      <c r="M79" s="2" t="s">
        <v>23</v>
      </c>
      <c r="N79" s="2" t="s">
        <v>11</v>
      </c>
      <c r="O79" s="2" t="s">
        <v>714</v>
      </c>
      <c r="P79" s="2">
        <v>377205</v>
      </c>
      <c r="Q79" s="2">
        <v>31059164901570</v>
      </c>
      <c r="R79" s="3">
        <v>7711</v>
      </c>
      <c r="S79" s="12">
        <v>45443.5625</v>
      </c>
      <c r="T79" s="2" t="s">
        <v>516</v>
      </c>
      <c r="U79" s="2" t="s">
        <v>559</v>
      </c>
      <c r="V79" s="2" t="s">
        <v>715</v>
      </c>
      <c r="W79" s="2" t="s">
        <v>14</v>
      </c>
      <c r="X79" s="2" t="s">
        <v>15</v>
      </c>
      <c r="Y79" s="13" t="str">
        <f t="shared" si="6"/>
        <v>Domestique</v>
      </c>
      <c r="Z79" s="14">
        <v>0.85</v>
      </c>
      <c r="AA79" s="14" t="s">
        <v>1268</v>
      </c>
      <c r="AB79" s="14" t="s">
        <v>1269</v>
      </c>
      <c r="AC79" s="14" t="s">
        <v>1270</v>
      </c>
      <c r="AD79" s="2">
        <f t="shared" si="7"/>
        <v>109</v>
      </c>
      <c r="AE79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0" spans="1:31" s="2" customFormat="1" x14ac:dyDescent="0.35">
      <c r="A80" s="2" t="s">
        <v>6</v>
      </c>
      <c r="B80" s="2" t="s">
        <v>10</v>
      </c>
      <c r="C80" s="2" t="s">
        <v>16</v>
      </c>
      <c r="D80" s="2" t="s">
        <v>19</v>
      </c>
      <c r="E80" s="2" t="s">
        <v>17</v>
      </c>
      <c r="F80" s="2" t="s">
        <v>18</v>
      </c>
      <c r="G80" s="2" t="s">
        <v>11</v>
      </c>
      <c r="H80" s="3">
        <v>7512</v>
      </c>
      <c r="I80" s="2" t="s">
        <v>24</v>
      </c>
      <c r="J80" s="2" t="s">
        <v>21</v>
      </c>
      <c r="K80" s="2" t="s">
        <v>20</v>
      </c>
      <c r="L80" s="2" t="s">
        <v>22</v>
      </c>
      <c r="M80" s="2" t="s">
        <v>23</v>
      </c>
      <c r="N80" s="2" t="s">
        <v>11</v>
      </c>
      <c r="O80" s="2" t="s">
        <v>716</v>
      </c>
      <c r="P80" s="2">
        <v>377204</v>
      </c>
      <c r="Q80" s="2">
        <v>31059164901562</v>
      </c>
      <c r="R80" s="3">
        <v>7711</v>
      </c>
      <c r="S80" s="12">
        <v>45443.55972222222</v>
      </c>
      <c r="T80" s="2" t="s">
        <v>516</v>
      </c>
      <c r="U80" s="2" t="s">
        <v>559</v>
      </c>
      <c r="V80" s="2" t="s">
        <v>717</v>
      </c>
      <c r="W80" s="2" t="s">
        <v>14</v>
      </c>
      <c r="X80" s="2" t="s">
        <v>15</v>
      </c>
      <c r="Y80" s="13" t="str">
        <f t="shared" si="6"/>
        <v>Domestique</v>
      </c>
      <c r="Z80" s="14">
        <v>0.85</v>
      </c>
      <c r="AA80" s="14" t="s">
        <v>1268</v>
      </c>
      <c r="AB80" s="14" t="s">
        <v>1269</v>
      </c>
      <c r="AC80" s="14" t="s">
        <v>1270</v>
      </c>
      <c r="AD80" s="2">
        <f t="shared" si="7"/>
        <v>109</v>
      </c>
      <c r="AE80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1" spans="1:31" s="2" customFormat="1" x14ac:dyDescent="0.35">
      <c r="A81" s="2" t="s">
        <v>6</v>
      </c>
      <c r="B81" s="2" t="s">
        <v>10</v>
      </c>
      <c r="C81" s="2" t="s">
        <v>16</v>
      </c>
      <c r="D81" s="2" t="s">
        <v>19</v>
      </c>
      <c r="E81" s="2" t="s">
        <v>17</v>
      </c>
      <c r="F81" s="2" t="s">
        <v>18</v>
      </c>
      <c r="G81" s="2" t="s">
        <v>11</v>
      </c>
      <c r="H81" s="3">
        <v>7512</v>
      </c>
      <c r="I81" s="2" t="s">
        <v>24</v>
      </c>
      <c r="J81" s="2" t="s">
        <v>21</v>
      </c>
      <c r="K81" s="2" t="s">
        <v>20</v>
      </c>
      <c r="L81" s="2" t="s">
        <v>22</v>
      </c>
      <c r="M81" s="2" t="s">
        <v>23</v>
      </c>
      <c r="N81" s="2" t="s">
        <v>11</v>
      </c>
      <c r="O81" s="2" t="s">
        <v>718</v>
      </c>
      <c r="P81" s="2">
        <v>377202</v>
      </c>
      <c r="Q81" s="2">
        <v>31059164901729</v>
      </c>
      <c r="R81" s="3">
        <v>7711</v>
      </c>
      <c r="S81" s="12">
        <v>45443.556250000001</v>
      </c>
      <c r="T81" s="2" t="s">
        <v>516</v>
      </c>
      <c r="U81" s="2" t="s">
        <v>559</v>
      </c>
      <c r="V81" s="2" t="s">
        <v>719</v>
      </c>
      <c r="W81" s="2" t="s">
        <v>14</v>
      </c>
      <c r="X81" s="2" t="s">
        <v>15</v>
      </c>
      <c r="Y81" s="13" t="str">
        <f t="shared" si="6"/>
        <v>Domestique</v>
      </c>
      <c r="Z81" s="14">
        <v>0.85</v>
      </c>
      <c r="AA81" s="14" t="s">
        <v>1268</v>
      </c>
      <c r="AB81" s="14" t="s">
        <v>1269</v>
      </c>
      <c r="AC81" s="14" t="s">
        <v>1270</v>
      </c>
      <c r="AD81" s="2">
        <f t="shared" si="7"/>
        <v>109</v>
      </c>
      <c r="AE81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2" spans="1:31" s="2" customFormat="1" x14ac:dyDescent="0.35">
      <c r="A82" s="2" t="s">
        <v>6</v>
      </c>
      <c r="B82" s="2" t="s">
        <v>10</v>
      </c>
      <c r="C82" s="2" t="s">
        <v>16</v>
      </c>
      <c r="D82" s="2" t="s">
        <v>19</v>
      </c>
      <c r="E82" s="2" t="s">
        <v>17</v>
      </c>
      <c r="F82" s="2" t="s">
        <v>18</v>
      </c>
      <c r="G82" s="2" t="s">
        <v>11</v>
      </c>
      <c r="H82" s="3">
        <v>7512</v>
      </c>
      <c r="I82" s="2" t="s">
        <v>24</v>
      </c>
      <c r="J82" s="2" t="s">
        <v>21</v>
      </c>
      <c r="K82" s="2" t="s">
        <v>20</v>
      </c>
      <c r="L82" s="2" t="s">
        <v>22</v>
      </c>
      <c r="M82" s="2" t="s">
        <v>23</v>
      </c>
      <c r="N82" s="2" t="s">
        <v>11</v>
      </c>
      <c r="O82" s="2" t="s">
        <v>720</v>
      </c>
      <c r="P82" s="2">
        <v>377183</v>
      </c>
      <c r="Q82" s="2">
        <v>31059164901901</v>
      </c>
      <c r="R82" s="3">
        <v>7711</v>
      </c>
      <c r="S82" s="12">
        <v>45443.508333333331</v>
      </c>
      <c r="T82" s="2" t="s">
        <v>516</v>
      </c>
      <c r="U82" s="2" t="s">
        <v>559</v>
      </c>
      <c r="V82" s="2" t="s">
        <v>721</v>
      </c>
      <c r="W82" s="2" t="s">
        <v>14</v>
      </c>
      <c r="X82" s="2" t="s">
        <v>15</v>
      </c>
      <c r="Y82" s="13" t="str">
        <f t="shared" si="6"/>
        <v>Domestique</v>
      </c>
      <c r="Z82" s="14">
        <v>0.85</v>
      </c>
      <c r="AA82" s="14" t="s">
        <v>1268</v>
      </c>
      <c r="AB82" s="14" t="s">
        <v>1269</v>
      </c>
      <c r="AC82" s="14" t="s">
        <v>1270</v>
      </c>
      <c r="AD82" s="2">
        <f t="shared" si="7"/>
        <v>109</v>
      </c>
      <c r="AE82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3" spans="1:31" s="2" customFormat="1" x14ac:dyDescent="0.35">
      <c r="A83" s="2" t="s">
        <v>6</v>
      </c>
      <c r="B83" s="2" t="s">
        <v>10</v>
      </c>
      <c r="C83" s="2" t="s">
        <v>16</v>
      </c>
      <c r="D83" s="2" t="s">
        <v>19</v>
      </c>
      <c r="E83" s="2" t="s">
        <v>17</v>
      </c>
      <c r="F83" s="2" t="s">
        <v>18</v>
      </c>
      <c r="G83" s="2" t="s">
        <v>11</v>
      </c>
      <c r="H83" s="3">
        <v>7512</v>
      </c>
      <c r="I83" s="2" t="s">
        <v>24</v>
      </c>
      <c r="J83" s="2" t="s">
        <v>21</v>
      </c>
      <c r="K83" s="2" t="s">
        <v>20</v>
      </c>
      <c r="L83" s="2" t="s">
        <v>22</v>
      </c>
      <c r="M83" s="2" t="s">
        <v>23</v>
      </c>
      <c r="N83" s="2" t="s">
        <v>11</v>
      </c>
      <c r="O83" s="2" t="s">
        <v>722</v>
      </c>
      <c r="P83" s="2">
        <v>377162</v>
      </c>
      <c r="Q83" s="2">
        <v>31059164900671</v>
      </c>
      <c r="R83" s="3">
        <v>7711</v>
      </c>
      <c r="S83" s="12">
        <v>45443.502083333333</v>
      </c>
      <c r="T83" s="2" t="s">
        <v>516</v>
      </c>
      <c r="U83" s="2" t="s">
        <v>559</v>
      </c>
      <c r="V83" s="2" t="s">
        <v>723</v>
      </c>
      <c r="W83" s="2" t="s">
        <v>14</v>
      </c>
      <c r="X83" s="2" t="s">
        <v>15</v>
      </c>
      <c r="Y83" s="13" t="str">
        <f t="shared" si="6"/>
        <v>Domestique</v>
      </c>
      <c r="Z83" s="14">
        <v>0.85</v>
      </c>
      <c r="AA83" s="14" t="s">
        <v>1268</v>
      </c>
      <c r="AB83" s="14" t="s">
        <v>1269</v>
      </c>
      <c r="AC83" s="14" t="s">
        <v>1270</v>
      </c>
      <c r="AD83" s="2">
        <f t="shared" si="7"/>
        <v>109</v>
      </c>
      <c r="AE83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4" spans="1:31" s="2" customFormat="1" x14ac:dyDescent="0.35">
      <c r="A84" s="2" t="s">
        <v>6</v>
      </c>
      <c r="B84" s="2" t="s">
        <v>10</v>
      </c>
      <c r="C84" s="2" t="s">
        <v>16</v>
      </c>
      <c r="D84" s="2" t="s">
        <v>19</v>
      </c>
      <c r="E84" s="2" t="s">
        <v>17</v>
      </c>
      <c r="F84" s="2" t="s">
        <v>18</v>
      </c>
      <c r="G84" s="2" t="s">
        <v>11</v>
      </c>
      <c r="H84" s="3">
        <v>7512</v>
      </c>
      <c r="I84" s="2" t="s">
        <v>24</v>
      </c>
      <c r="J84" s="2" t="s">
        <v>21</v>
      </c>
      <c r="K84" s="2" t="s">
        <v>20</v>
      </c>
      <c r="L84" s="2" t="s">
        <v>22</v>
      </c>
      <c r="M84" s="2" t="s">
        <v>23</v>
      </c>
      <c r="N84" s="2" t="s">
        <v>11</v>
      </c>
      <c r="O84" s="2" t="s">
        <v>724</v>
      </c>
      <c r="P84" s="2">
        <v>377158</v>
      </c>
      <c r="Q84" s="2">
        <v>31059164901596</v>
      </c>
      <c r="R84" s="3">
        <v>7711</v>
      </c>
      <c r="S84" s="12">
        <v>45443.499305555553</v>
      </c>
      <c r="T84" s="2" t="s">
        <v>516</v>
      </c>
      <c r="U84" s="2" t="s">
        <v>559</v>
      </c>
      <c r="V84" s="2" t="s">
        <v>725</v>
      </c>
      <c r="W84" s="2" t="s">
        <v>14</v>
      </c>
      <c r="X84" s="2" t="s">
        <v>15</v>
      </c>
      <c r="Y84" s="13" t="str">
        <f t="shared" si="6"/>
        <v>Domestique</v>
      </c>
      <c r="Z84" s="14">
        <v>0.85</v>
      </c>
      <c r="AA84" s="14" t="s">
        <v>1268</v>
      </c>
      <c r="AB84" s="14" t="s">
        <v>1269</v>
      </c>
      <c r="AC84" s="14" t="s">
        <v>1270</v>
      </c>
      <c r="AD84" s="2">
        <f t="shared" si="7"/>
        <v>109</v>
      </c>
      <c r="AE84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5" spans="1:31" s="2" customFormat="1" x14ac:dyDescent="0.35">
      <c r="A85" s="2" t="s">
        <v>6</v>
      </c>
      <c r="B85" s="2" t="s">
        <v>10</v>
      </c>
      <c r="C85" s="2" t="s">
        <v>16</v>
      </c>
      <c r="D85" s="2" t="s">
        <v>19</v>
      </c>
      <c r="E85" s="2" t="s">
        <v>17</v>
      </c>
      <c r="F85" s="2" t="s">
        <v>18</v>
      </c>
      <c r="G85" s="2" t="s">
        <v>11</v>
      </c>
      <c r="H85" s="3">
        <v>7512</v>
      </c>
      <c r="I85" s="2" t="s">
        <v>24</v>
      </c>
      <c r="J85" s="2" t="s">
        <v>21</v>
      </c>
      <c r="K85" s="2" t="s">
        <v>20</v>
      </c>
      <c r="L85" s="2" t="s">
        <v>22</v>
      </c>
      <c r="M85" s="2" t="s">
        <v>23</v>
      </c>
      <c r="N85" s="2" t="s">
        <v>11</v>
      </c>
      <c r="O85" s="2" t="s">
        <v>726</v>
      </c>
      <c r="P85" s="2">
        <v>377156</v>
      </c>
      <c r="Q85" s="2">
        <v>31059164901588</v>
      </c>
      <c r="R85" s="3">
        <v>7711</v>
      </c>
      <c r="S85" s="12">
        <v>45443.494444444441</v>
      </c>
      <c r="T85" s="2" t="s">
        <v>516</v>
      </c>
      <c r="U85" s="2" t="s">
        <v>559</v>
      </c>
      <c r="V85" s="2" t="s">
        <v>727</v>
      </c>
      <c r="W85" s="2" t="s">
        <v>14</v>
      </c>
      <c r="X85" s="2" t="s">
        <v>15</v>
      </c>
      <c r="Y85" s="13" t="str">
        <f t="shared" si="6"/>
        <v>Domestique</v>
      </c>
      <c r="Z85" s="14">
        <v>0.85</v>
      </c>
      <c r="AA85" s="14" t="s">
        <v>1268</v>
      </c>
      <c r="AB85" s="14" t="s">
        <v>1269</v>
      </c>
      <c r="AC85" s="14" t="s">
        <v>1270</v>
      </c>
      <c r="AD85" s="2">
        <f t="shared" si="7"/>
        <v>109</v>
      </c>
      <c r="AE85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6" spans="1:31" s="2" customFormat="1" x14ac:dyDescent="0.35">
      <c r="A86" s="2" t="s">
        <v>6</v>
      </c>
      <c r="B86" s="2" t="s">
        <v>10</v>
      </c>
      <c r="C86" s="2" t="s">
        <v>16</v>
      </c>
      <c r="D86" s="2" t="s">
        <v>19</v>
      </c>
      <c r="E86" s="2" t="s">
        <v>17</v>
      </c>
      <c r="F86" s="2" t="s">
        <v>18</v>
      </c>
      <c r="G86" s="2" t="s">
        <v>11</v>
      </c>
      <c r="H86" s="3">
        <v>7512</v>
      </c>
      <c r="I86" s="2" t="s">
        <v>24</v>
      </c>
      <c r="J86" s="2" t="s">
        <v>21</v>
      </c>
      <c r="K86" s="2" t="s">
        <v>20</v>
      </c>
      <c r="L86" s="2" t="s">
        <v>22</v>
      </c>
      <c r="M86" s="2" t="s">
        <v>23</v>
      </c>
      <c r="N86" s="2" t="s">
        <v>11</v>
      </c>
      <c r="O86" s="2" t="s">
        <v>728</v>
      </c>
      <c r="P86" s="2">
        <v>377153</v>
      </c>
      <c r="Q86" s="2">
        <v>31059164901604</v>
      </c>
      <c r="R86" s="3">
        <v>7711</v>
      </c>
      <c r="S86" s="12">
        <v>45443.488888888889</v>
      </c>
      <c r="T86" s="2" t="s">
        <v>516</v>
      </c>
      <c r="U86" s="2" t="s">
        <v>559</v>
      </c>
      <c r="V86" s="2" t="s">
        <v>729</v>
      </c>
      <c r="W86" s="2" t="s">
        <v>14</v>
      </c>
      <c r="X86" s="2" t="s">
        <v>15</v>
      </c>
      <c r="Y86" s="13" t="str">
        <f t="shared" si="6"/>
        <v>Domestique</v>
      </c>
      <c r="Z86" s="14">
        <v>0.85</v>
      </c>
      <c r="AA86" s="14" t="s">
        <v>1268</v>
      </c>
      <c r="AB86" s="14" t="s">
        <v>1269</v>
      </c>
      <c r="AC86" s="14" t="s">
        <v>1270</v>
      </c>
      <c r="AD86" s="2">
        <f t="shared" si="7"/>
        <v>109</v>
      </c>
      <c r="AE86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7" spans="1:31" s="2" customFormat="1" x14ac:dyDescent="0.35">
      <c r="A87" s="2" t="s">
        <v>6</v>
      </c>
      <c r="B87" s="2" t="s">
        <v>10</v>
      </c>
      <c r="C87" s="2" t="s">
        <v>16</v>
      </c>
      <c r="D87" s="2" t="s">
        <v>19</v>
      </c>
      <c r="E87" s="2" t="s">
        <v>17</v>
      </c>
      <c r="F87" s="2" t="s">
        <v>18</v>
      </c>
      <c r="G87" s="2" t="s">
        <v>11</v>
      </c>
      <c r="H87" s="3">
        <v>7512</v>
      </c>
      <c r="I87" s="2" t="s">
        <v>24</v>
      </c>
      <c r="J87" s="2" t="s">
        <v>21</v>
      </c>
      <c r="K87" s="2" t="s">
        <v>20</v>
      </c>
      <c r="L87" s="2" t="s">
        <v>22</v>
      </c>
      <c r="M87" s="2" t="s">
        <v>23</v>
      </c>
      <c r="N87" s="2" t="s">
        <v>11</v>
      </c>
      <c r="O87" s="2" t="s">
        <v>730</v>
      </c>
      <c r="P87" s="2">
        <v>377147</v>
      </c>
      <c r="Q87" s="2">
        <v>31059164901133</v>
      </c>
      <c r="R87" s="3">
        <v>7711</v>
      </c>
      <c r="S87" s="12">
        <v>45443.482638888891</v>
      </c>
      <c r="T87" s="2" t="s">
        <v>516</v>
      </c>
      <c r="U87" s="2" t="s">
        <v>731</v>
      </c>
      <c r="V87" s="2" t="s">
        <v>732</v>
      </c>
      <c r="W87" s="2" t="s">
        <v>14</v>
      </c>
      <c r="X87" s="2" t="s">
        <v>15</v>
      </c>
      <c r="Y87" s="13" t="str">
        <f t="shared" si="6"/>
        <v>Domestique</v>
      </c>
      <c r="Z87" s="14">
        <v>0.85</v>
      </c>
      <c r="AA87" s="14" t="s">
        <v>1268</v>
      </c>
      <c r="AB87" s="14" t="s">
        <v>1269</v>
      </c>
      <c r="AC87" s="14" t="s">
        <v>1270</v>
      </c>
      <c r="AD87" s="2">
        <f t="shared" si="7"/>
        <v>109</v>
      </c>
      <c r="AE87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8" spans="1:31" s="2" customFormat="1" x14ac:dyDescent="0.35">
      <c r="A88" s="2" t="s">
        <v>6</v>
      </c>
      <c r="B88" s="2" t="s">
        <v>10</v>
      </c>
      <c r="C88" s="2" t="s">
        <v>16</v>
      </c>
      <c r="D88" s="2" t="s">
        <v>19</v>
      </c>
      <c r="E88" s="2" t="s">
        <v>17</v>
      </c>
      <c r="F88" s="2" t="s">
        <v>18</v>
      </c>
      <c r="G88" s="2" t="s">
        <v>11</v>
      </c>
      <c r="H88" s="3">
        <v>7512</v>
      </c>
      <c r="I88" s="2" t="s">
        <v>24</v>
      </c>
      <c r="J88" s="2" t="s">
        <v>21</v>
      </c>
      <c r="K88" s="2" t="s">
        <v>20</v>
      </c>
      <c r="L88" s="2" t="s">
        <v>22</v>
      </c>
      <c r="M88" s="2" t="s">
        <v>23</v>
      </c>
      <c r="N88" s="2" t="s">
        <v>11</v>
      </c>
      <c r="O88" s="2" t="s">
        <v>733</v>
      </c>
      <c r="P88" s="2">
        <v>377137</v>
      </c>
      <c r="Q88" s="2">
        <v>31059164901174</v>
      </c>
      <c r="R88" s="3">
        <v>7711</v>
      </c>
      <c r="S88" s="12">
        <v>45443.478472222225</v>
      </c>
      <c r="T88" s="2" t="s">
        <v>516</v>
      </c>
      <c r="U88" s="2" t="s">
        <v>731</v>
      </c>
      <c r="V88" s="2" t="s">
        <v>734</v>
      </c>
      <c r="W88" s="2" t="s">
        <v>14</v>
      </c>
      <c r="X88" s="2" t="s">
        <v>15</v>
      </c>
      <c r="Y88" s="13" t="str">
        <f t="shared" si="6"/>
        <v>Domestique</v>
      </c>
      <c r="Z88" s="14">
        <v>0.85</v>
      </c>
      <c r="AA88" s="14" t="s">
        <v>1268</v>
      </c>
      <c r="AB88" s="14" t="s">
        <v>1269</v>
      </c>
      <c r="AC88" s="14" t="s">
        <v>1270</v>
      </c>
      <c r="AD88" s="2">
        <f t="shared" si="7"/>
        <v>109</v>
      </c>
      <c r="AE88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89" spans="1:31" s="2" customFormat="1" x14ac:dyDescent="0.35">
      <c r="A89" s="2" t="s">
        <v>6</v>
      </c>
      <c r="B89" s="2" t="s">
        <v>10</v>
      </c>
      <c r="C89" s="2" t="s">
        <v>16</v>
      </c>
      <c r="D89" s="2" t="s">
        <v>19</v>
      </c>
      <c r="E89" s="2" t="s">
        <v>17</v>
      </c>
      <c r="F89" s="2" t="s">
        <v>18</v>
      </c>
      <c r="G89" s="2" t="s">
        <v>11</v>
      </c>
      <c r="H89" s="3">
        <v>7512</v>
      </c>
      <c r="I89" s="2" t="s">
        <v>24</v>
      </c>
      <c r="J89" s="2" t="s">
        <v>21</v>
      </c>
      <c r="K89" s="2" t="s">
        <v>20</v>
      </c>
      <c r="L89" s="2" t="s">
        <v>22</v>
      </c>
      <c r="M89" s="2" t="s">
        <v>23</v>
      </c>
      <c r="N89" s="2" t="s">
        <v>11</v>
      </c>
      <c r="O89" s="2" t="s">
        <v>735</v>
      </c>
      <c r="P89" s="2">
        <v>376455</v>
      </c>
      <c r="Q89" s="2">
        <v>31059164902008</v>
      </c>
      <c r="R89" s="3">
        <v>7711</v>
      </c>
      <c r="S89" s="12">
        <v>45441.688194444447</v>
      </c>
      <c r="T89" s="2" t="s">
        <v>516</v>
      </c>
      <c r="U89" s="2" t="s">
        <v>731</v>
      </c>
      <c r="V89" s="2" t="s">
        <v>736</v>
      </c>
      <c r="W89" s="2" t="s">
        <v>14</v>
      </c>
      <c r="X89" s="2" t="s">
        <v>15</v>
      </c>
      <c r="Y89" s="13" t="str">
        <f t="shared" si="6"/>
        <v>Domestique</v>
      </c>
      <c r="Z89" s="14">
        <v>0.85</v>
      </c>
      <c r="AA89" s="14" t="s">
        <v>1268</v>
      </c>
      <c r="AB89" s="14" t="s">
        <v>1269</v>
      </c>
      <c r="AC89" s="14" t="s">
        <v>1270</v>
      </c>
      <c r="AD89" s="2">
        <f t="shared" si="7"/>
        <v>109</v>
      </c>
      <c r="AE89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0" spans="1:31" s="2" customFormat="1" x14ac:dyDescent="0.35">
      <c r="A90" s="2" t="s">
        <v>6</v>
      </c>
      <c r="B90" s="2" t="s">
        <v>10</v>
      </c>
      <c r="C90" s="2" t="s">
        <v>16</v>
      </c>
      <c r="D90" s="2" t="s">
        <v>19</v>
      </c>
      <c r="E90" s="2" t="s">
        <v>17</v>
      </c>
      <c r="F90" s="2" t="s">
        <v>18</v>
      </c>
      <c r="G90" s="2" t="s">
        <v>11</v>
      </c>
      <c r="H90" s="3">
        <v>7512</v>
      </c>
      <c r="I90" s="2" t="s">
        <v>24</v>
      </c>
      <c r="J90" s="2" t="s">
        <v>21</v>
      </c>
      <c r="K90" s="2" t="s">
        <v>20</v>
      </c>
      <c r="L90" s="2" t="s">
        <v>22</v>
      </c>
      <c r="M90" s="2" t="s">
        <v>23</v>
      </c>
      <c r="N90" s="2" t="s">
        <v>11</v>
      </c>
      <c r="O90" s="2" t="s">
        <v>737</v>
      </c>
      <c r="P90" s="2">
        <v>376454</v>
      </c>
      <c r="Q90" s="2">
        <v>31059164901042</v>
      </c>
      <c r="R90" s="3">
        <v>7711</v>
      </c>
      <c r="S90" s="12">
        <v>45441.686111111114</v>
      </c>
      <c r="T90" s="2" t="s">
        <v>516</v>
      </c>
      <c r="U90" s="2" t="s">
        <v>731</v>
      </c>
      <c r="V90" s="2" t="s">
        <v>738</v>
      </c>
      <c r="W90" s="2" t="s">
        <v>14</v>
      </c>
      <c r="X90" s="2" t="s">
        <v>15</v>
      </c>
      <c r="Y90" s="13" t="str">
        <f t="shared" si="6"/>
        <v>Domestique</v>
      </c>
      <c r="Z90" s="14">
        <v>0.85</v>
      </c>
      <c r="AA90" s="14" t="s">
        <v>1268</v>
      </c>
      <c r="AB90" s="14" t="s">
        <v>1269</v>
      </c>
      <c r="AC90" s="14" t="s">
        <v>1270</v>
      </c>
      <c r="AD90" s="2">
        <f t="shared" si="7"/>
        <v>109</v>
      </c>
      <c r="AE90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1" spans="1:31" s="2" customFormat="1" x14ac:dyDescent="0.35">
      <c r="A91" s="2" t="s">
        <v>6</v>
      </c>
      <c r="B91" s="2" t="s">
        <v>10</v>
      </c>
      <c r="C91" s="2" t="s">
        <v>16</v>
      </c>
      <c r="D91" s="2" t="s">
        <v>19</v>
      </c>
      <c r="E91" s="2" t="s">
        <v>17</v>
      </c>
      <c r="F91" s="2" t="s">
        <v>18</v>
      </c>
      <c r="G91" s="2" t="s">
        <v>11</v>
      </c>
      <c r="H91" s="3">
        <v>7512</v>
      </c>
      <c r="I91" s="2" t="s">
        <v>24</v>
      </c>
      <c r="J91" s="2" t="s">
        <v>21</v>
      </c>
      <c r="K91" s="2" t="s">
        <v>20</v>
      </c>
      <c r="L91" s="2" t="s">
        <v>22</v>
      </c>
      <c r="M91" s="2" t="s">
        <v>23</v>
      </c>
      <c r="N91" s="2" t="s">
        <v>11</v>
      </c>
      <c r="O91" s="2" t="s">
        <v>739</v>
      </c>
      <c r="P91" s="2">
        <v>376446</v>
      </c>
      <c r="Q91" s="2">
        <v>31059164901141</v>
      </c>
      <c r="R91" s="3">
        <v>7711</v>
      </c>
      <c r="S91" s="12">
        <v>45441.680555555555</v>
      </c>
      <c r="T91" s="2" t="s">
        <v>516</v>
      </c>
      <c r="U91" s="2" t="s">
        <v>731</v>
      </c>
      <c r="V91" s="2" t="s">
        <v>740</v>
      </c>
      <c r="W91" s="2" t="s">
        <v>14</v>
      </c>
      <c r="X91" s="2" t="s">
        <v>15</v>
      </c>
      <c r="Y91" s="13" t="str">
        <f t="shared" si="6"/>
        <v>Domestique</v>
      </c>
      <c r="Z91" s="14">
        <v>0.85</v>
      </c>
      <c r="AA91" s="14" t="s">
        <v>1268</v>
      </c>
      <c r="AB91" s="14" t="s">
        <v>1269</v>
      </c>
      <c r="AC91" s="14" t="s">
        <v>1270</v>
      </c>
      <c r="AD91" s="2">
        <f t="shared" si="7"/>
        <v>109</v>
      </c>
      <c r="AE91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2" spans="1:31" s="2" customFormat="1" x14ac:dyDescent="0.35">
      <c r="A92" s="2" t="s">
        <v>6</v>
      </c>
      <c r="B92" s="2" t="s">
        <v>10</v>
      </c>
      <c r="C92" s="2" t="s">
        <v>16</v>
      </c>
      <c r="D92" s="2" t="s">
        <v>19</v>
      </c>
      <c r="E92" s="2" t="s">
        <v>17</v>
      </c>
      <c r="F92" s="2" t="s">
        <v>18</v>
      </c>
      <c r="G92" s="2" t="s">
        <v>11</v>
      </c>
      <c r="H92" s="3">
        <v>7512</v>
      </c>
      <c r="I92" s="2" t="s">
        <v>24</v>
      </c>
      <c r="J92" s="2" t="s">
        <v>21</v>
      </c>
      <c r="K92" s="2" t="s">
        <v>20</v>
      </c>
      <c r="L92" s="2" t="s">
        <v>22</v>
      </c>
      <c r="M92" s="2" t="s">
        <v>23</v>
      </c>
      <c r="N92" s="2" t="s">
        <v>11</v>
      </c>
      <c r="O92" s="2" t="s">
        <v>741</v>
      </c>
      <c r="P92" s="2">
        <v>376445</v>
      </c>
      <c r="Q92" s="2">
        <v>31059164901125</v>
      </c>
      <c r="R92" s="3">
        <v>7711</v>
      </c>
      <c r="S92" s="12">
        <v>45441.678472222222</v>
      </c>
      <c r="T92" s="2" t="s">
        <v>516</v>
      </c>
      <c r="U92" s="2" t="s">
        <v>731</v>
      </c>
      <c r="V92" s="2" t="s">
        <v>742</v>
      </c>
      <c r="W92" s="2" t="s">
        <v>14</v>
      </c>
      <c r="X92" s="2" t="s">
        <v>15</v>
      </c>
      <c r="Y92" s="13" t="str">
        <f t="shared" si="6"/>
        <v>Domestique</v>
      </c>
      <c r="Z92" s="14">
        <v>0.85</v>
      </c>
      <c r="AA92" s="14" t="s">
        <v>1268</v>
      </c>
      <c r="AB92" s="14" t="s">
        <v>1269</v>
      </c>
      <c r="AC92" s="14" t="s">
        <v>1270</v>
      </c>
      <c r="AD92" s="2">
        <f t="shared" si="7"/>
        <v>109</v>
      </c>
      <c r="AE92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3" spans="1:31" s="2" customFormat="1" x14ac:dyDescent="0.35">
      <c r="A93" s="2" t="s">
        <v>6</v>
      </c>
      <c r="B93" s="2" t="s">
        <v>10</v>
      </c>
      <c r="C93" s="2" t="s">
        <v>16</v>
      </c>
      <c r="D93" s="2" t="s">
        <v>19</v>
      </c>
      <c r="E93" s="2" t="s">
        <v>17</v>
      </c>
      <c r="F93" s="2" t="s">
        <v>18</v>
      </c>
      <c r="G93" s="2" t="s">
        <v>11</v>
      </c>
      <c r="H93" s="3">
        <v>7512</v>
      </c>
      <c r="I93" s="2" t="s">
        <v>24</v>
      </c>
      <c r="J93" s="2" t="s">
        <v>21</v>
      </c>
      <c r="K93" s="2" t="s">
        <v>20</v>
      </c>
      <c r="L93" s="2" t="s">
        <v>22</v>
      </c>
      <c r="M93" s="2" t="s">
        <v>23</v>
      </c>
      <c r="N93" s="2" t="s">
        <v>11</v>
      </c>
      <c r="O93" s="2" t="s">
        <v>743</v>
      </c>
      <c r="P93" s="2">
        <v>376440</v>
      </c>
      <c r="Q93" s="2">
        <v>31059164902107</v>
      </c>
      <c r="R93" s="3">
        <v>7711</v>
      </c>
      <c r="S93" s="12">
        <v>45441.670138888891</v>
      </c>
      <c r="T93" s="2" t="s">
        <v>516</v>
      </c>
      <c r="U93" s="2" t="s">
        <v>731</v>
      </c>
      <c r="V93" s="2" t="s">
        <v>744</v>
      </c>
      <c r="W93" s="2" t="s">
        <v>14</v>
      </c>
      <c r="X93" s="2" t="s">
        <v>15</v>
      </c>
      <c r="Y93" s="13" t="str">
        <f t="shared" si="6"/>
        <v>Domestique</v>
      </c>
      <c r="Z93" s="14">
        <v>0.85</v>
      </c>
      <c r="AA93" s="14" t="s">
        <v>1268</v>
      </c>
      <c r="AB93" s="14" t="s">
        <v>1269</v>
      </c>
      <c r="AC93" s="14" t="s">
        <v>1270</v>
      </c>
      <c r="AD93" s="2">
        <f t="shared" si="7"/>
        <v>109</v>
      </c>
      <c r="AE93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4" spans="1:31" s="2" customFormat="1" x14ac:dyDescent="0.35">
      <c r="A94" s="2" t="s">
        <v>6</v>
      </c>
      <c r="B94" s="2" t="s">
        <v>10</v>
      </c>
      <c r="C94" s="2" t="s">
        <v>16</v>
      </c>
      <c r="D94" s="2" t="s">
        <v>19</v>
      </c>
      <c r="E94" s="2" t="s">
        <v>17</v>
      </c>
      <c r="F94" s="2" t="s">
        <v>18</v>
      </c>
      <c r="G94" s="2" t="s">
        <v>11</v>
      </c>
      <c r="H94" s="3">
        <v>7512</v>
      </c>
      <c r="I94" s="2" t="s">
        <v>24</v>
      </c>
      <c r="J94" s="2" t="s">
        <v>21</v>
      </c>
      <c r="K94" s="2" t="s">
        <v>20</v>
      </c>
      <c r="L94" s="2" t="s">
        <v>22</v>
      </c>
      <c r="M94" s="2" t="s">
        <v>23</v>
      </c>
      <c r="N94" s="2" t="s">
        <v>11</v>
      </c>
      <c r="O94" s="2" t="s">
        <v>745</v>
      </c>
      <c r="P94" s="2">
        <v>376437</v>
      </c>
      <c r="Q94" s="2">
        <v>31059164902099</v>
      </c>
      <c r="R94" s="3">
        <v>7711</v>
      </c>
      <c r="S94" s="12">
        <v>45441.667361111111</v>
      </c>
      <c r="T94" s="2" t="s">
        <v>516</v>
      </c>
      <c r="U94" s="2" t="s">
        <v>731</v>
      </c>
      <c r="V94" s="2" t="s">
        <v>746</v>
      </c>
      <c r="W94" s="2" t="s">
        <v>14</v>
      </c>
      <c r="X94" s="2" t="s">
        <v>15</v>
      </c>
      <c r="Y94" s="13" t="str">
        <f t="shared" si="6"/>
        <v>Domestique</v>
      </c>
      <c r="Z94" s="14">
        <v>0.85</v>
      </c>
      <c r="AA94" s="14" t="s">
        <v>1268</v>
      </c>
      <c r="AB94" s="14" t="s">
        <v>1269</v>
      </c>
      <c r="AC94" s="14" t="s">
        <v>1270</v>
      </c>
      <c r="AD94" s="2">
        <f t="shared" si="7"/>
        <v>109</v>
      </c>
      <c r="AE94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5" spans="1:31" s="2" customFormat="1" x14ac:dyDescent="0.35">
      <c r="A95" s="2" t="s">
        <v>6</v>
      </c>
      <c r="B95" s="2" t="s">
        <v>10</v>
      </c>
      <c r="C95" s="2" t="s">
        <v>16</v>
      </c>
      <c r="D95" s="2" t="s">
        <v>19</v>
      </c>
      <c r="E95" s="2" t="s">
        <v>17</v>
      </c>
      <c r="F95" s="2" t="s">
        <v>18</v>
      </c>
      <c r="G95" s="2" t="s">
        <v>11</v>
      </c>
      <c r="H95" s="3">
        <v>7512</v>
      </c>
      <c r="I95" s="2" t="s">
        <v>24</v>
      </c>
      <c r="J95" s="2" t="s">
        <v>21</v>
      </c>
      <c r="K95" s="2" t="s">
        <v>20</v>
      </c>
      <c r="L95" s="2" t="s">
        <v>22</v>
      </c>
      <c r="M95" s="2" t="s">
        <v>23</v>
      </c>
      <c r="N95" s="2" t="s">
        <v>11</v>
      </c>
      <c r="O95" s="2" t="s">
        <v>747</v>
      </c>
      <c r="P95" s="2">
        <v>376435</v>
      </c>
      <c r="Q95" s="2">
        <v>31059164901935</v>
      </c>
      <c r="R95" s="3">
        <v>7711</v>
      </c>
      <c r="S95" s="12">
        <v>45441.663888888892</v>
      </c>
      <c r="T95" s="2" t="s">
        <v>516</v>
      </c>
      <c r="U95" s="2" t="s">
        <v>731</v>
      </c>
      <c r="V95" s="2" t="s">
        <v>748</v>
      </c>
      <c r="W95" s="2" t="s">
        <v>14</v>
      </c>
      <c r="X95" s="2" t="s">
        <v>15</v>
      </c>
      <c r="Y95" s="13" t="str">
        <f t="shared" si="6"/>
        <v>Domestique</v>
      </c>
      <c r="Z95" s="14">
        <v>0.85</v>
      </c>
      <c r="AA95" s="14" t="s">
        <v>1268</v>
      </c>
      <c r="AB95" s="14" t="s">
        <v>1269</v>
      </c>
      <c r="AC95" s="14" t="s">
        <v>1270</v>
      </c>
      <c r="AD95" s="2">
        <f t="shared" si="7"/>
        <v>109</v>
      </c>
      <c r="AE95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6" spans="1:31" s="2" customFormat="1" x14ac:dyDescent="0.35">
      <c r="A96" s="2" t="s">
        <v>6</v>
      </c>
      <c r="B96" s="2" t="s">
        <v>10</v>
      </c>
      <c r="C96" s="2" t="s">
        <v>16</v>
      </c>
      <c r="D96" s="2" t="s">
        <v>19</v>
      </c>
      <c r="E96" s="2" t="s">
        <v>17</v>
      </c>
      <c r="F96" s="2" t="s">
        <v>18</v>
      </c>
      <c r="G96" s="2" t="s">
        <v>11</v>
      </c>
      <c r="H96" s="3">
        <v>7512</v>
      </c>
      <c r="I96" s="2" t="s">
        <v>24</v>
      </c>
      <c r="J96" s="2" t="s">
        <v>21</v>
      </c>
      <c r="K96" s="2" t="s">
        <v>20</v>
      </c>
      <c r="L96" s="2" t="s">
        <v>22</v>
      </c>
      <c r="M96" s="2" t="s">
        <v>23</v>
      </c>
      <c r="N96" s="2" t="s">
        <v>11</v>
      </c>
      <c r="O96" s="2" t="s">
        <v>749</v>
      </c>
      <c r="P96" s="2">
        <v>376433</v>
      </c>
      <c r="Q96" s="2">
        <v>31059164901950</v>
      </c>
      <c r="R96" s="3">
        <v>7711</v>
      </c>
      <c r="S96" s="12">
        <v>45441.661805555559</v>
      </c>
      <c r="T96" s="2" t="s">
        <v>516</v>
      </c>
      <c r="U96" s="2" t="s">
        <v>731</v>
      </c>
      <c r="V96" s="2" t="s">
        <v>750</v>
      </c>
      <c r="W96" s="2" t="s">
        <v>14</v>
      </c>
      <c r="X96" s="2" t="s">
        <v>15</v>
      </c>
      <c r="Y96" s="13" t="str">
        <f t="shared" si="6"/>
        <v>Domestique</v>
      </c>
      <c r="Z96" s="14">
        <v>0.85</v>
      </c>
      <c r="AA96" s="14" t="s">
        <v>1268</v>
      </c>
      <c r="AB96" s="14" t="s">
        <v>1269</v>
      </c>
      <c r="AC96" s="14" t="s">
        <v>1270</v>
      </c>
      <c r="AD96" s="2">
        <f t="shared" si="7"/>
        <v>109</v>
      </c>
      <c r="AE96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7" spans="1:31" s="2" customFormat="1" x14ac:dyDescent="0.35">
      <c r="A97" s="2" t="s">
        <v>6</v>
      </c>
      <c r="B97" s="2" t="s">
        <v>10</v>
      </c>
      <c r="C97" s="2" t="s">
        <v>16</v>
      </c>
      <c r="D97" s="2" t="s">
        <v>19</v>
      </c>
      <c r="E97" s="2" t="s">
        <v>17</v>
      </c>
      <c r="F97" s="2" t="s">
        <v>18</v>
      </c>
      <c r="G97" s="2" t="s">
        <v>11</v>
      </c>
      <c r="H97" s="3">
        <v>7512</v>
      </c>
      <c r="I97" s="2" t="s">
        <v>24</v>
      </c>
      <c r="J97" s="2" t="s">
        <v>21</v>
      </c>
      <c r="K97" s="2" t="s">
        <v>20</v>
      </c>
      <c r="L97" s="2" t="s">
        <v>22</v>
      </c>
      <c r="M97" s="2" t="s">
        <v>23</v>
      </c>
      <c r="N97" s="2" t="s">
        <v>11</v>
      </c>
      <c r="O97" s="2" t="s">
        <v>751</v>
      </c>
      <c r="P97" s="2">
        <v>376432</v>
      </c>
      <c r="Q97" s="2">
        <v>31059164902180</v>
      </c>
      <c r="R97" s="3">
        <v>7711</v>
      </c>
      <c r="S97" s="12">
        <v>45441.651388888888</v>
      </c>
      <c r="T97" s="2" t="s">
        <v>516</v>
      </c>
      <c r="U97" s="2" t="s">
        <v>731</v>
      </c>
      <c r="V97" s="2" t="s">
        <v>752</v>
      </c>
      <c r="W97" s="2" t="s">
        <v>14</v>
      </c>
      <c r="X97" s="2" t="s">
        <v>15</v>
      </c>
      <c r="Y97" s="13" t="str">
        <f t="shared" si="6"/>
        <v>Domestique</v>
      </c>
      <c r="Z97" s="14">
        <v>0.85</v>
      </c>
      <c r="AA97" s="14" t="s">
        <v>1268</v>
      </c>
      <c r="AB97" s="14" t="s">
        <v>1269</v>
      </c>
      <c r="AC97" s="14" t="s">
        <v>1270</v>
      </c>
      <c r="AD97" s="2">
        <f t="shared" si="7"/>
        <v>109</v>
      </c>
      <c r="AE97" s="2" t="str">
        <f t="shared" si="8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8" spans="1:31" s="2" customFormat="1" x14ac:dyDescent="0.35">
      <c r="A98" s="2" t="s">
        <v>6</v>
      </c>
      <c r="B98" s="2" t="s">
        <v>10</v>
      </c>
      <c r="C98" s="2" t="s">
        <v>16</v>
      </c>
      <c r="D98" s="2" t="s">
        <v>19</v>
      </c>
      <c r="E98" s="2" t="s">
        <v>17</v>
      </c>
      <c r="F98" s="2" t="s">
        <v>18</v>
      </c>
      <c r="G98" s="2" t="s">
        <v>11</v>
      </c>
      <c r="H98" s="3">
        <v>7512</v>
      </c>
      <c r="I98" s="2" t="s">
        <v>24</v>
      </c>
      <c r="J98" s="2" t="s">
        <v>21</v>
      </c>
      <c r="K98" s="2" t="s">
        <v>20</v>
      </c>
      <c r="L98" s="2" t="s">
        <v>22</v>
      </c>
      <c r="M98" s="2" t="s">
        <v>23</v>
      </c>
      <c r="N98" s="2" t="s">
        <v>11</v>
      </c>
      <c r="O98" s="2" t="s">
        <v>753</v>
      </c>
      <c r="P98" s="2">
        <v>376430</v>
      </c>
      <c r="Q98" s="2">
        <v>31059164901299</v>
      </c>
      <c r="R98" s="3">
        <v>7711</v>
      </c>
      <c r="S98" s="12">
        <v>45441.648611111108</v>
      </c>
      <c r="T98" s="2" t="s">
        <v>516</v>
      </c>
      <c r="U98" s="2" t="s">
        <v>731</v>
      </c>
      <c r="V98" s="2" t="s">
        <v>754</v>
      </c>
      <c r="W98" s="2" t="s">
        <v>14</v>
      </c>
      <c r="X98" s="2" t="s">
        <v>15</v>
      </c>
      <c r="Y98" s="13" t="str">
        <f t="shared" ref="Y98:Y110" si="9">+IF(G98=N98,"Domestique","Autre")</f>
        <v>Domestique</v>
      </c>
      <c r="Z98" s="14">
        <v>0.85</v>
      </c>
      <c r="AA98" s="14" t="s">
        <v>1268</v>
      </c>
      <c r="AB98" s="14" t="s">
        <v>1269</v>
      </c>
      <c r="AC98" s="14" t="s">
        <v>1270</v>
      </c>
      <c r="AD98" s="2">
        <f t="shared" ref="AD98:AD129" si="10">COUNTIFS($AE$2:$AE$2432,AE98)</f>
        <v>109</v>
      </c>
      <c r="AE98" s="2" t="str">
        <f t="shared" ref="AE98:AE110" si="11">+B98&amp;C98&amp;D98&amp;E98&amp;F98&amp;G98&amp;H98&amp;I98&amp;J98&amp;K98&amp;L98&amp;M98&amp;N98</f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99" spans="1:31" s="2" customFormat="1" x14ac:dyDescent="0.35">
      <c r="A99" s="2" t="s">
        <v>6</v>
      </c>
      <c r="B99" s="2" t="s">
        <v>10</v>
      </c>
      <c r="C99" s="2" t="s">
        <v>16</v>
      </c>
      <c r="D99" s="2" t="s">
        <v>19</v>
      </c>
      <c r="E99" s="2" t="s">
        <v>17</v>
      </c>
      <c r="F99" s="2" t="s">
        <v>18</v>
      </c>
      <c r="G99" s="2" t="s">
        <v>11</v>
      </c>
      <c r="H99" s="3">
        <v>7512</v>
      </c>
      <c r="I99" s="2" t="s">
        <v>24</v>
      </c>
      <c r="J99" s="2" t="s">
        <v>21</v>
      </c>
      <c r="K99" s="2" t="s">
        <v>20</v>
      </c>
      <c r="L99" s="2" t="s">
        <v>22</v>
      </c>
      <c r="M99" s="2" t="s">
        <v>23</v>
      </c>
      <c r="N99" s="2" t="s">
        <v>11</v>
      </c>
      <c r="O99" s="2" t="s">
        <v>755</v>
      </c>
      <c r="P99" s="2">
        <v>376427</v>
      </c>
      <c r="Q99" s="2">
        <v>31059164901315</v>
      </c>
      <c r="R99" s="3">
        <v>7711</v>
      </c>
      <c r="S99" s="12">
        <v>45441.643750000003</v>
      </c>
      <c r="T99" s="2" t="s">
        <v>516</v>
      </c>
      <c r="U99" s="2" t="s">
        <v>731</v>
      </c>
      <c r="V99" s="2" t="s">
        <v>756</v>
      </c>
      <c r="W99" s="2" t="s">
        <v>14</v>
      </c>
      <c r="X99" s="2" t="s">
        <v>15</v>
      </c>
      <c r="Y99" s="13" t="str">
        <f t="shared" si="9"/>
        <v>Domestique</v>
      </c>
      <c r="Z99" s="14">
        <v>0.85</v>
      </c>
      <c r="AA99" s="14" t="s">
        <v>1268</v>
      </c>
      <c r="AB99" s="14" t="s">
        <v>1269</v>
      </c>
      <c r="AC99" s="14" t="s">
        <v>1270</v>
      </c>
      <c r="AD99" s="2">
        <f t="shared" si="10"/>
        <v>109</v>
      </c>
      <c r="AE99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0" spans="1:31" s="2" customFormat="1" x14ac:dyDescent="0.35">
      <c r="A100" s="2" t="s">
        <v>6</v>
      </c>
      <c r="B100" s="2" t="s">
        <v>10</v>
      </c>
      <c r="C100" s="2" t="s">
        <v>16</v>
      </c>
      <c r="D100" s="2" t="s">
        <v>19</v>
      </c>
      <c r="E100" s="2" t="s">
        <v>17</v>
      </c>
      <c r="F100" s="2" t="s">
        <v>18</v>
      </c>
      <c r="G100" s="2" t="s">
        <v>11</v>
      </c>
      <c r="H100" s="3">
        <v>7512</v>
      </c>
      <c r="I100" s="2" t="s">
        <v>24</v>
      </c>
      <c r="J100" s="2" t="s">
        <v>21</v>
      </c>
      <c r="K100" s="2" t="s">
        <v>20</v>
      </c>
      <c r="L100" s="2" t="s">
        <v>22</v>
      </c>
      <c r="M100" s="2" t="s">
        <v>23</v>
      </c>
      <c r="N100" s="2" t="s">
        <v>11</v>
      </c>
      <c r="O100" s="2" t="s">
        <v>757</v>
      </c>
      <c r="P100" s="2">
        <v>376426</v>
      </c>
      <c r="Q100" s="2">
        <v>31059164901380</v>
      </c>
      <c r="R100" s="3">
        <v>7711</v>
      </c>
      <c r="S100" s="12">
        <v>45441.640972222223</v>
      </c>
      <c r="T100" s="2" t="s">
        <v>516</v>
      </c>
      <c r="U100" s="2" t="s">
        <v>731</v>
      </c>
      <c r="V100" s="2" t="s">
        <v>758</v>
      </c>
      <c r="W100" s="2" t="s">
        <v>14</v>
      </c>
      <c r="X100" s="2" t="s">
        <v>15</v>
      </c>
      <c r="Y100" s="13" t="str">
        <f t="shared" si="9"/>
        <v>Domestique</v>
      </c>
      <c r="Z100" s="14">
        <v>0.85</v>
      </c>
      <c r="AA100" s="14" t="s">
        <v>1268</v>
      </c>
      <c r="AB100" s="14" t="s">
        <v>1269</v>
      </c>
      <c r="AC100" s="14" t="s">
        <v>1270</v>
      </c>
      <c r="AD100" s="2">
        <f t="shared" si="10"/>
        <v>109</v>
      </c>
      <c r="AE100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1" spans="1:31" s="2" customFormat="1" x14ac:dyDescent="0.35">
      <c r="A101" s="2" t="s">
        <v>6</v>
      </c>
      <c r="B101" s="2" t="s">
        <v>10</v>
      </c>
      <c r="C101" s="2" t="s">
        <v>16</v>
      </c>
      <c r="D101" s="2" t="s">
        <v>19</v>
      </c>
      <c r="E101" s="2" t="s">
        <v>17</v>
      </c>
      <c r="F101" s="2" t="s">
        <v>18</v>
      </c>
      <c r="G101" s="2" t="s">
        <v>11</v>
      </c>
      <c r="H101" s="3">
        <v>7512</v>
      </c>
      <c r="I101" s="2" t="s">
        <v>24</v>
      </c>
      <c r="J101" s="2" t="s">
        <v>21</v>
      </c>
      <c r="K101" s="2" t="s">
        <v>20</v>
      </c>
      <c r="L101" s="2" t="s">
        <v>22</v>
      </c>
      <c r="M101" s="2" t="s">
        <v>23</v>
      </c>
      <c r="N101" s="2" t="s">
        <v>11</v>
      </c>
      <c r="O101" s="2" t="s">
        <v>759</v>
      </c>
      <c r="P101" s="2">
        <v>376425</v>
      </c>
      <c r="Q101" s="2">
        <v>31059164901307</v>
      </c>
      <c r="R101" s="3">
        <v>7711</v>
      </c>
      <c r="S101" s="12">
        <v>45441.638194444444</v>
      </c>
      <c r="T101" s="2" t="s">
        <v>516</v>
      </c>
      <c r="U101" s="2" t="s">
        <v>731</v>
      </c>
      <c r="V101" s="2" t="s">
        <v>760</v>
      </c>
      <c r="W101" s="2" t="s">
        <v>14</v>
      </c>
      <c r="X101" s="2" t="s">
        <v>15</v>
      </c>
      <c r="Y101" s="13" t="str">
        <f t="shared" si="9"/>
        <v>Domestique</v>
      </c>
      <c r="Z101" s="14">
        <v>0.85</v>
      </c>
      <c r="AA101" s="14" t="s">
        <v>1268</v>
      </c>
      <c r="AB101" s="14" t="s">
        <v>1269</v>
      </c>
      <c r="AC101" s="14" t="s">
        <v>1270</v>
      </c>
      <c r="AD101" s="2">
        <f t="shared" si="10"/>
        <v>109</v>
      </c>
      <c r="AE101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2" spans="1:31" s="2" customFormat="1" x14ac:dyDescent="0.35">
      <c r="A102" s="2" t="s">
        <v>6</v>
      </c>
      <c r="B102" s="2" t="s">
        <v>10</v>
      </c>
      <c r="C102" s="2" t="s">
        <v>16</v>
      </c>
      <c r="D102" s="2" t="s">
        <v>19</v>
      </c>
      <c r="E102" s="2" t="s">
        <v>17</v>
      </c>
      <c r="F102" s="2" t="s">
        <v>18</v>
      </c>
      <c r="G102" s="2" t="s">
        <v>11</v>
      </c>
      <c r="H102" s="3">
        <v>7512</v>
      </c>
      <c r="I102" s="2" t="s">
        <v>24</v>
      </c>
      <c r="J102" s="2" t="s">
        <v>21</v>
      </c>
      <c r="K102" s="2" t="s">
        <v>20</v>
      </c>
      <c r="L102" s="2" t="s">
        <v>22</v>
      </c>
      <c r="M102" s="2" t="s">
        <v>23</v>
      </c>
      <c r="N102" s="2" t="s">
        <v>11</v>
      </c>
      <c r="O102" s="2" t="s">
        <v>761</v>
      </c>
      <c r="P102" s="2">
        <v>376420</v>
      </c>
      <c r="Q102" s="2">
        <v>31059164901430</v>
      </c>
      <c r="R102" s="3">
        <v>7711</v>
      </c>
      <c r="S102" s="12">
        <v>45441.624305555553</v>
      </c>
      <c r="T102" s="2" t="s">
        <v>516</v>
      </c>
      <c r="U102" s="2" t="s">
        <v>731</v>
      </c>
      <c r="V102" s="2" t="s">
        <v>762</v>
      </c>
      <c r="W102" s="2" t="s">
        <v>14</v>
      </c>
      <c r="X102" s="2" t="s">
        <v>15</v>
      </c>
      <c r="Y102" s="13" t="str">
        <f t="shared" si="9"/>
        <v>Domestique</v>
      </c>
      <c r="Z102" s="14">
        <v>0.85</v>
      </c>
      <c r="AA102" s="14" t="s">
        <v>1268</v>
      </c>
      <c r="AB102" s="14" t="s">
        <v>1269</v>
      </c>
      <c r="AC102" s="14" t="s">
        <v>1270</v>
      </c>
      <c r="AD102" s="2">
        <f t="shared" si="10"/>
        <v>109</v>
      </c>
      <c r="AE102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3" spans="1:31" s="2" customFormat="1" x14ac:dyDescent="0.35">
      <c r="A103" s="2" t="s">
        <v>6</v>
      </c>
      <c r="B103" s="2" t="s">
        <v>10</v>
      </c>
      <c r="C103" s="2" t="s">
        <v>16</v>
      </c>
      <c r="D103" s="2" t="s">
        <v>19</v>
      </c>
      <c r="E103" s="2" t="s">
        <v>17</v>
      </c>
      <c r="F103" s="2" t="s">
        <v>18</v>
      </c>
      <c r="G103" s="2" t="s">
        <v>11</v>
      </c>
      <c r="H103" s="3">
        <v>7512</v>
      </c>
      <c r="I103" s="2" t="s">
        <v>24</v>
      </c>
      <c r="J103" s="2" t="s">
        <v>21</v>
      </c>
      <c r="K103" s="2" t="s">
        <v>20</v>
      </c>
      <c r="L103" s="2" t="s">
        <v>22</v>
      </c>
      <c r="M103" s="2" t="s">
        <v>23</v>
      </c>
      <c r="N103" s="2" t="s">
        <v>11</v>
      </c>
      <c r="O103" s="2" t="s">
        <v>763</v>
      </c>
      <c r="P103" s="2">
        <v>376315</v>
      </c>
      <c r="Q103" s="2">
        <v>31059164901216</v>
      </c>
      <c r="R103" s="3">
        <v>7711</v>
      </c>
      <c r="S103" s="12">
        <v>45441.620833333334</v>
      </c>
      <c r="T103" s="2" t="s">
        <v>516</v>
      </c>
      <c r="U103" s="2" t="s">
        <v>731</v>
      </c>
      <c r="V103" s="2" t="s">
        <v>764</v>
      </c>
      <c r="W103" s="2" t="s">
        <v>14</v>
      </c>
      <c r="X103" s="2" t="s">
        <v>15</v>
      </c>
      <c r="Y103" s="13" t="str">
        <f t="shared" si="9"/>
        <v>Domestique</v>
      </c>
      <c r="Z103" s="14">
        <v>0.85</v>
      </c>
      <c r="AA103" s="14" t="s">
        <v>1268</v>
      </c>
      <c r="AB103" s="14" t="s">
        <v>1269</v>
      </c>
      <c r="AC103" s="14" t="s">
        <v>1270</v>
      </c>
      <c r="AD103" s="2">
        <f t="shared" si="10"/>
        <v>109</v>
      </c>
      <c r="AE103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4" spans="1:31" s="2" customFormat="1" x14ac:dyDescent="0.35">
      <c r="A104" s="2" t="s">
        <v>6</v>
      </c>
      <c r="B104" s="2" t="s">
        <v>10</v>
      </c>
      <c r="C104" s="2" t="s">
        <v>16</v>
      </c>
      <c r="D104" s="2" t="s">
        <v>19</v>
      </c>
      <c r="E104" s="2" t="s">
        <v>17</v>
      </c>
      <c r="F104" s="2" t="s">
        <v>18</v>
      </c>
      <c r="G104" s="2" t="s">
        <v>11</v>
      </c>
      <c r="H104" s="3">
        <v>7512</v>
      </c>
      <c r="I104" s="2" t="s">
        <v>24</v>
      </c>
      <c r="J104" s="2" t="s">
        <v>21</v>
      </c>
      <c r="K104" s="2" t="s">
        <v>20</v>
      </c>
      <c r="L104" s="2" t="s">
        <v>22</v>
      </c>
      <c r="M104" s="2" t="s">
        <v>23</v>
      </c>
      <c r="N104" s="2" t="s">
        <v>11</v>
      </c>
      <c r="O104" s="2" t="s">
        <v>765</v>
      </c>
      <c r="P104" s="2">
        <v>376314</v>
      </c>
      <c r="Q104" s="2">
        <v>31059164901448</v>
      </c>
      <c r="R104" s="3">
        <v>7711</v>
      </c>
      <c r="S104" s="12">
        <v>45441.618055555555</v>
      </c>
      <c r="T104" s="2" t="s">
        <v>516</v>
      </c>
      <c r="U104" s="2" t="s">
        <v>731</v>
      </c>
      <c r="V104" s="2" t="s">
        <v>766</v>
      </c>
      <c r="W104" s="2" t="s">
        <v>14</v>
      </c>
      <c r="X104" s="2" t="s">
        <v>15</v>
      </c>
      <c r="Y104" s="13" t="str">
        <f t="shared" si="9"/>
        <v>Domestique</v>
      </c>
      <c r="Z104" s="14">
        <v>0.85</v>
      </c>
      <c r="AA104" s="14" t="s">
        <v>1268</v>
      </c>
      <c r="AB104" s="14" t="s">
        <v>1269</v>
      </c>
      <c r="AC104" s="14" t="s">
        <v>1270</v>
      </c>
      <c r="AD104" s="2">
        <f t="shared" si="10"/>
        <v>109</v>
      </c>
      <c r="AE104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5" spans="1:31" s="2" customFormat="1" x14ac:dyDescent="0.35">
      <c r="A105" s="2" t="s">
        <v>6</v>
      </c>
      <c r="B105" s="2" t="s">
        <v>10</v>
      </c>
      <c r="C105" s="2" t="s">
        <v>16</v>
      </c>
      <c r="D105" s="2" t="s">
        <v>19</v>
      </c>
      <c r="E105" s="2" t="s">
        <v>17</v>
      </c>
      <c r="F105" s="2" t="s">
        <v>18</v>
      </c>
      <c r="G105" s="2" t="s">
        <v>11</v>
      </c>
      <c r="H105" s="3">
        <v>7512</v>
      </c>
      <c r="I105" s="2" t="s">
        <v>24</v>
      </c>
      <c r="J105" s="2" t="s">
        <v>21</v>
      </c>
      <c r="K105" s="2" t="s">
        <v>20</v>
      </c>
      <c r="L105" s="2" t="s">
        <v>22</v>
      </c>
      <c r="M105" s="2" t="s">
        <v>23</v>
      </c>
      <c r="N105" s="2" t="s">
        <v>11</v>
      </c>
      <c r="O105" s="2" t="s">
        <v>767</v>
      </c>
      <c r="P105" s="2">
        <v>376313</v>
      </c>
      <c r="Q105" s="2">
        <v>31059164901463</v>
      </c>
      <c r="R105" s="3">
        <v>7711</v>
      </c>
      <c r="S105" s="12">
        <v>45441.615972222222</v>
      </c>
      <c r="T105" s="2" t="s">
        <v>516</v>
      </c>
      <c r="U105" s="2" t="s">
        <v>731</v>
      </c>
      <c r="V105" s="2" t="s">
        <v>768</v>
      </c>
      <c r="W105" s="2" t="s">
        <v>14</v>
      </c>
      <c r="X105" s="2" t="s">
        <v>15</v>
      </c>
      <c r="Y105" s="13" t="str">
        <f t="shared" si="9"/>
        <v>Domestique</v>
      </c>
      <c r="Z105" s="14">
        <v>0.85</v>
      </c>
      <c r="AA105" s="14" t="s">
        <v>1268</v>
      </c>
      <c r="AB105" s="14" t="s">
        <v>1269</v>
      </c>
      <c r="AC105" s="14" t="s">
        <v>1270</v>
      </c>
      <c r="AD105" s="2">
        <f t="shared" si="10"/>
        <v>109</v>
      </c>
      <c r="AE105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6" spans="1:31" s="2" customFormat="1" x14ac:dyDescent="0.35">
      <c r="A106" s="2" t="s">
        <v>6</v>
      </c>
      <c r="B106" s="2" t="s">
        <v>10</v>
      </c>
      <c r="C106" s="2" t="s">
        <v>16</v>
      </c>
      <c r="D106" s="2" t="s">
        <v>19</v>
      </c>
      <c r="E106" s="2" t="s">
        <v>17</v>
      </c>
      <c r="F106" s="2" t="s">
        <v>18</v>
      </c>
      <c r="G106" s="2" t="s">
        <v>11</v>
      </c>
      <c r="H106" s="3">
        <v>7512</v>
      </c>
      <c r="I106" s="2" t="s">
        <v>24</v>
      </c>
      <c r="J106" s="2" t="s">
        <v>21</v>
      </c>
      <c r="K106" s="2" t="s">
        <v>20</v>
      </c>
      <c r="L106" s="2" t="s">
        <v>22</v>
      </c>
      <c r="M106" s="2" t="s">
        <v>23</v>
      </c>
      <c r="N106" s="2" t="s">
        <v>11</v>
      </c>
      <c r="O106" s="2" t="s">
        <v>769</v>
      </c>
      <c r="P106" s="2">
        <v>376307</v>
      </c>
      <c r="Q106" s="2">
        <v>31059164901398</v>
      </c>
      <c r="R106" s="3">
        <v>7711</v>
      </c>
      <c r="S106" s="12">
        <v>45441.611805555556</v>
      </c>
      <c r="T106" s="2" t="s">
        <v>516</v>
      </c>
      <c r="U106" s="2" t="s">
        <v>731</v>
      </c>
      <c r="V106" s="2" t="s">
        <v>770</v>
      </c>
      <c r="W106" s="2" t="s">
        <v>14</v>
      </c>
      <c r="X106" s="2" t="s">
        <v>15</v>
      </c>
      <c r="Y106" s="13" t="str">
        <f t="shared" si="9"/>
        <v>Domestique</v>
      </c>
      <c r="Z106" s="14">
        <v>0.85</v>
      </c>
      <c r="AA106" s="14" t="s">
        <v>1268</v>
      </c>
      <c r="AB106" s="14" t="s">
        <v>1269</v>
      </c>
      <c r="AC106" s="14" t="s">
        <v>1270</v>
      </c>
      <c r="AD106" s="2">
        <f t="shared" si="10"/>
        <v>109</v>
      </c>
      <c r="AE106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7" spans="1:31" s="2" customFormat="1" x14ac:dyDescent="0.35">
      <c r="A107" s="2" t="s">
        <v>6</v>
      </c>
      <c r="B107" s="2" t="s">
        <v>10</v>
      </c>
      <c r="C107" s="2" t="s">
        <v>16</v>
      </c>
      <c r="D107" s="2" t="s">
        <v>19</v>
      </c>
      <c r="E107" s="2" t="s">
        <v>17</v>
      </c>
      <c r="F107" s="2" t="s">
        <v>18</v>
      </c>
      <c r="G107" s="2" t="s">
        <v>11</v>
      </c>
      <c r="H107" s="3">
        <v>7512</v>
      </c>
      <c r="I107" s="2" t="s">
        <v>24</v>
      </c>
      <c r="J107" s="2" t="s">
        <v>21</v>
      </c>
      <c r="K107" s="2" t="s">
        <v>20</v>
      </c>
      <c r="L107" s="2" t="s">
        <v>22</v>
      </c>
      <c r="M107" s="2" t="s">
        <v>23</v>
      </c>
      <c r="N107" s="2" t="s">
        <v>11</v>
      </c>
      <c r="O107" s="2" t="s">
        <v>771</v>
      </c>
      <c r="P107" s="2">
        <v>376306</v>
      </c>
      <c r="Q107" s="2">
        <v>31059164901497</v>
      </c>
      <c r="R107" s="3">
        <v>7711</v>
      </c>
      <c r="S107" s="12">
        <v>45441.60833333333</v>
      </c>
      <c r="T107" s="2" t="s">
        <v>516</v>
      </c>
      <c r="U107" s="2" t="s">
        <v>731</v>
      </c>
      <c r="V107" s="2" t="s">
        <v>772</v>
      </c>
      <c r="W107" s="2" t="s">
        <v>14</v>
      </c>
      <c r="X107" s="2" t="s">
        <v>15</v>
      </c>
      <c r="Y107" s="13" t="str">
        <f t="shared" si="9"/>
        <v>Domestique</v>
      </c>
      <c r="Z107" s="14">
        <v>0.85</v>
      </c>
      <c r="AA107" s="14" t="s">
        <v>1268</v>
      </c>
      <c r="AB107" s="14" t="s">
        <v>1269</v>
      </c>
      <c r="AC107" s="14" t="s">
        <v>1270</v>
      </c>
      <c r="AD107" s="2">
        <f t="shared" si="10"/>
        <v>109</v>
      </c>
      <c r="AE107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8" spans="1:31" s="2" customFormat="1" x14ac:dyDescent="0.35">
      <c r="A108" s="2" t="s">
        <v>6</v>
      </c>
      <c r="B108" s="2" t="s">
        <v>10</v>
      </c>
      <c r="C108" s="2" t="s">
        <v>16</v>
      </c>
      <c r="D108" s="2" t="s">
        <v>19</v>
      </c>
      <c r="E108" s="2" t="s">
        <v>17</v>
      </c>
      <c r="F108" s="2" t="s">
        <v>18</v>
      </c>
      <c r="G108" s="2" t="s">
        <v>11</v>
      </c>
      <c r="H108" s="3">
        <v>7512</v>
      </c>
      <c r="I108" s="2" t="s">
        <v>24</v>
      </c>
      <c r="J108" s="2" t="s">
        <v>21</v>
      </c>
      <c r="K108" s="2" t="s">
        <v>20</v>
      </c>
      <c r="L108" s="2" t="s">
        <v>22</v>
      </c>
      <c r="M108" s="2" t="s">
        <v>23</v>
      </c>
      <c r="N108" s="2" t="s">
        <v>11</v>
      </c>
      <c r="O108" s="2" t="s">
        <v>773</v>
      </c>
      <c r="P108" s="2">
        <v>376301</v>
      </c>
      <c r="Q108" s="2">
        <v>31059164901489</v>
      </c>
      <c r="R108" s="3">
        <v>7711</v>
      </c>
      <c r="S108" s="12">
        <v>45441.605555555558</v>
      </c>
      <c r="T108" s="2" t="s">
        <v>516</v>
      </c>
      <c r="U108" s="2" t="s">
        <v>731</v>
      </c>
      <c r="V108" s="2" t="s">
        <v>774</v>
      </c>
      <c r="W108" s="2" t="s">
        <v>14</v>
      </c>
      <c r="X108" s="2" t="s">
        <v>15</v>
      </c>
      <c r="Y108" s="13" t="str">
        <f t="shared" si="9"/>
        <v>Domestique</v>
      </c>
      <c r="Z108" s="14">
        <v>0.85</v>
      </c>
      <c r="AA108" s="14" t="s">
        <v>1268</v>
      </c>
      <c r="AB108" s="14" t="s">
        <v>1269</v>
      </c>
      <c r="AC108" s="14" t="s">
        <v>1270</v>
      </c>
      <c r="AD108" s="2">
        <f t="shared" si="10"/>
        <v>109</v>
      </c>
      <c r="AE108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09" spans="1:31" s="2" customFormat="1" x14ac:dyDescent="0.35">
      <c r="A109" s="2" t="s">
        <v>6</v>
      </c>
      <c r="B109" s="2" t="s">
        <v>10</v>
      </c>
      <c r="C109" s="2" t="s">
        <v>16</v>
      </c>
      <c r="D109" s="2" t="s">
        <v>19</v>
      </c>
      <c r="E109" s="2" t="s">
        <v>17</v>
      </c>
      <c r="F109" s="2" t="s">
        <v>18</v>
      </c>
      <c r="G109" s="2" t="s">
        <v>11</v>
      </c>
      <c r="H109" s="3">
        <v>7512</v>
      </c>
      <c r="I109" s="2" t="s">
        <v>24</v>
      </c>
      <c r="J109" s="2" t="s">
        <v>21</v>
      </c>
      <c r="K109" s="2" t="s">
        <v>20</v>
      </c>
      <c r="L109" s="2" t="s">
        <v>22</v>
      </c>
      <c r="M109" s="2" t="s">
        <v>23</v>
      </c>
      <c r="N109" s="2" t="s">
        <v>11</v>
      </c>
      <c r="O109" s="2" t="s">
        <v>775</v>
      </c>
      <c r="P109" s="2">
        <v>376293</v>
      </c>
      <c r="Q109" s="2">
        <v>31059164901455</v>
      </c>
      <c r="R109" s="3">
        <v>7711</v>
      </c>
      <c r="S109" s="12">
        <v>45441.601388888892</v>
      </c>
      <c r="T109" s="2" t="s">
        <v>516</v>
      </c>
      <c r="U109" s="2" t="s">
        <v>731</v>
      </c>
      <c r="V109" s="2" t="s">
        <v>776</v>
      </c>
      <c r="W109" s="2" t="s">
        <v>14</v>
      </c>
      <c r="X109" s="2" t="s">
        <v>15</v>
      </c>
      <c r="Y109" s="13" t="str">
        <f t="shared" si="9"/>
        <v>Domestique</v>
      </c>
      <c r="Z109" s="14">
        <v>0.85</v>
      </c>
      <c r="AA109" s="14" t="s">
        <v>1268</v>
      </c>
      <c r="AB109" s="14" t="s">
        <v>1269</v>
      </c>
      <c r="AC109" s="14" t="s">
        <v>1270</v>
      </c>
      <c r="AD109" s="2">
        <f t="shared" si="10"/>
        <v>109</v>
      </c>
      <c r="AE109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0" spans="1:31" s="2" customFormat="1" x14ac:dyDescent="0.35">
      <c r="A110" s="2" t="s">
        <v>6</v>
      </c>
      <c r="B110" s="2" t="s">
        <v>10</v>
      </c>
      <c r="C110" s="2" t="s">
        <v>16</v>
      </c>
      <c r="D110" s="2" t="s">
        <v>19</v>
      </c>
      <c r="E110" s="2" t="s">
        <v>17</v>
      </c>
      <c r="F110" s="2" t="s">
        <v>18</v>
      </c>
      <c r="G110" s="2" t="s">
        <v>11</v>
      </c>
      <c r="H110" s="3">
        <v>7512</v>
      </c>
      <c r="I110" s="2" t="s">
        <v>24</v>
      </c>
      <c r="J110" s="2" t="s">
        <v>21</v>
      </c>
      <c r="K110" s="2" t="s">
        <v>20</v>
      </c>
      <c r="L110" s="2" t="s">
        <v>22</v>
      </c>
      <c r="M110" s="2" t="s">
        <v>23</v>
      </c>
      <c r="N110" s="2" t="s">
        <v>11</v>
      </c>
      <c r="O110" s="2" t="s">
        <v>777</v>
      </c>
      <c r="P110" s="2">
        <v>376290</v>
      </c>
      <c r="Q110" s="2">
        <v>31059164901257</v>
      </c>
      <c r="R110" s="3">
        <v>7711</v>
      </c>
      <c r="S110" s="12">
        <v>45441.597916666666</v>
      </c>
      <c r="T110" s="2" t="s">
        <v>516</v>
      </c>
      <c r="U110" s="2" t="s">
        <v>731</v>
      </c>
      <c r="V110" s="2" t="s">
        <v>778</v>
      </c>
      <c r="W110" s="2" t="s">
        <v>14</v>
      </c>
      <c r="X110" s="2" t="s">
        <v>15</v>
      </c>
      <c r="Y110" s="13" t="str">
        <f t="shared" si="9"/>
        <v>Domestique</v>
      </c>
      <c r="Z110" s="14">
        <v>0.85</v>
      </c>
      <c r="AA110" s="14" t="s">
        <v>1268</v>
      </c>
      <c r="AB110" s="14" t="s">
        <v>1269</v>
      </c>
      <c r="AC110" s="14" t="s">
        <v>1270</v>
      </c>
      <c r="AD110" s="2">
        <f t="shared" si="10"/>
        <v>109</v>
      </c>
      <c r="AE110" s="2" t="str">
        <f t="shared" si="11"/>
        <v>En face-Ã -faceSociÃ©tÃ© ou assimilÃ©eBÃ©nÃ©ficiaire non PPE&lt; 12 moisComplet Ã  jourFrance [FR]7512Aucune occurence (12 mois glissants)ProximitÃ© et VADCB/Visa MastercardUniquee-paiement avec 3D SecureFrance [FR]</v>
      </c>
    </row>
    <row r="111" spans="1:31" x14ac:dyDescent="0.35">
      <c r="S111" s="1"/>
    </row>
    <row r="112" spans="1:31" x14ac:dyDescent="0.35">
      <c r="S112" s="1"/>
    </row>
    <row r="113" spans="19:19" x14ac:dyDescent="0.35">
      <c r="S113" s="1"/>
    </row>
    <row r="114" spans="19:19" x14ac:dyDescent="0.35">
      <c r="S114" s="1"/>
    </row>
    <row r="115" spans="19:19" x14ac:dyDescent="0.35">
      <c r="S115" s="1"/>
    </row>
    <row r="116" spans="19:19" ht="15" customHeight="1" x14ac:dyDescent="0.35">
      <c r="S116" s="1"/>
    </row>
    <row r="117" spans="19:19" ht="15" customHeight="1" x14ac:dyDescent="0.35">
      <c r="S117" s="1"/>
    </row>
    <row r="118" spans="19:19" x14ac:dyDescent="0.35">
      <c r="S118" s="1"/>
    </row>
    <row r="119" spans="19:19" x14ac:dyDescent="0.35">
      <c r="S119" s="1"/>
    </row>
    <row r="120" spans="19:19" x14ac:dyDescent="0.35">
      <c r="S120" s="1"/>
    </row>
    <row r="121" spans="19:19" x14ac:dyDescent="0.35">
      <c r="S121" s="1"/>
    </row>
    <row r="122" spans="19:19" x14ac:dyDescent="0.35">
      <c r="S122" s="1"/>
    </row>
    <row r="123" spans="19:19" x14ac:dyDescent="0.35">
      <c r="S123" s="1"/>
    </row>
    <row r="124" spans="19:19" x14ac:dyDescent="0.35">
      <c r="S124" s="1"/>
    </row>
    <row r="125" spans="19:19" x14ac:dyDescent="0.35">
      <c r="S125" s="1"/>
    </row>
    <row r="126" spans="19:19" x14ac:dyDescent="0.35">
      <c r="S126" s="1"/>
    </row>
    <row r="127" spans="19:19" x14ac:dyDescent="0.35">
      <c r="S127" s="1"/>
    </row>
    <row r="128" spans="19:19" x14ac:dyDescent="0.35">
      <c r="S128" s="1"/>
    </row>
    <row r="129" spans="19:19" x14ac:dyDescent="0.35">
      <c r="S129" s="1"/>
    </row>
    <row r="130" spans="19:19" x14ac:dyDescent="0.35">
      <c r="S130" s="1"/>
    </row>
    <row r="131" spans="19:19" x14ac:dyDescent="0.35">
      <c r="S131" s="1"/>
    </row>
    <row r="132" spans="19:19" x14ac:dyDescent="0.35">
      <c r="S132" s="1"/>
    </row>
    <row r="133" spans="19:19" x14ac:dyDescent="0.35">
      <c r="S133" s="1"/>
    </row>
    <row r="134" spans="19:19" x14ac:dyDescent="0.35">
      <c r="S134" s="1"/>
    </row>
    <row r="135" spans="19:19" x14ac:dyDescent="0.35">
      <c r="S135" s="1"/>
    </row>
    <row r="136" spans="19:19" x14ac:dyDescent="0.35">
      <c r="S136" s="1"/>
    </row>
    <row r="137" spans="19:19" x14ac:dyDescent="0.35">
      <c r="S137" s="1"/>
    </row>
    <row r="138" spans="19:19" x14ac:dyDescent="0.35">
      <c r="S138" s="1"/>
    </row>
    <row r="139" spans="19:19" x14ac:dyDescent="0.35">
      <c r="S139" s="1"/>
    </row>
    <row r="140" spans="19:19" x14ac:dyDescent="0.35">
      <c r="S140" s="1"/>
    </row>
    <row r="141" spans="19:19" x14ac:dyDescent="0.35">
      <c r="S141" s="1"/>
    </row>
    <row r="142" spans="19:19" x14ac:dyDescent="0.35">
      <c r="S142" s="1"/>
    </row>
    <row r="143" spans="19:19" x14ac:dyDescent="0.35">
      <c r="S143" s="1"/>
    </row>
    <row r="144" spans="19:19" ht="15" thickBot="1" x14ac:dyDescent="0.4">
      <c r="S144" s="1"/>
    </row>
    <row r="145" spans="1:31" ht="15" thickTop="1" x14ac:dyDescent="0.35">
      <c r="A145" s="7"/>
      <c r="B145" s="7"/>
      <c r="C145" s="7"/>
      <c r="D145" s="7"/>
      <c r="E145" s="7"/>
      <c r="F145" s="7"/>
      <c r="G145" s="7"/>
      <c r="H145" s="8"/>
      <c r="I145" s="7"/>
      <c r="J145" s="7"/>
      <c r="K145" s="7"/>
      <c r="L145" s="7"/>
      <c r="M145" s="7"/>
      <c r="N145" s="7"/>
      <c r="O145" s="7"/>
      <c r="P145" s="7"/>
      <c r="Q145" s="7"/>
      <c r="R145" s="8"/>
      <c r="S145" s="9"/>
      <c r="T145" s="7"/>
      <c r="U145" s="7"/>
      <c r="V145" s="7"/>
      <c r="W145" s="7"/>
      <c r="X145" s="7"/>
      <c r="Y145" s="10"/>
      <c r="Z145" s="11"/>
      <c r="AA145" s="11"/>
      <c r="AB145" s="11"/>
      <c r="AC145" s="11"/>
    </row>
    <row r="146" spans="1:31" s="15" customFormat="1" x14ac:dyDescent="0.35">
      <c r="A146" s="15" t="s">
        <v>38</v>
      </c>
      <c r="B146" s="15" t="s">
        <v>41</v>
      </c>
      <c r="C146" s="15" t="s">
        <v>16</v>
      </c>
      <c r="D146" s="15" t="s">
        <v>19</v>
      </c>
      <c r="E146" s="15" t="s">
        <v>17</v>
      </c>
      <c r="F146" s="15" t="s">
        <v>18</v>
      </c>
      <c r="G146" s="15" t="s">
        <v>11</v>
      </c>
      <c r="H146" s="16">
        <v>5912</v>
      </c>
      <c r="I146" s="15" t="s">
        <v>24</v>
      </c>
      <c r="J146" s="15" t="s">
        <v>45</v>
      </c>
      <c r="K146" s="15" t="s">
        <v>20</v>
      </c>
      <c r="L146" s="15" t="s">
        <v>22</v>
      </c>
      <c r="M146" s="15" t="s">
        <v>23</v>
      </c>
      <c r="N146" s="15" t="s">
        <v>11</v>
      </c>
      <c r="O146" s="15" t="s">
        <v>39</v>
      </c>
      <c r="P146" s="15">
        <v>518917</v>
      </c>
      <c r="Q146" s="15">
        <v>81872218300014</v>
      </c>
      <c r="R146" s="16">
        <v>47</v>
      </c>
      <c r="S146" s="17">
        <v>45854.646527777775</v>
      </c>
      <c r="T146" s="15" t="s">
        <v>40</v>
      </c>
      <c r="U146" s="15" t="s">
        <v>42</v>
      </c>
      <c r="V146" s="15" t="s">
        <v>43</v>
      </c>
      <c r="W146" s="15" t="s">
        <v>14</v>
      </c>
      <c r="X146" s="15" t="s">
        <v>44</v>
      </c>
      <c r="Y146" s="18" t="str">
        <f t="shared" ref="Y146:Y177" si="12">+IF(G146=N146,"Domestique","Autre")</f>
        <v>Domestique</v>
      </c>
      <c r="Z146" s="19">
        <v>0.9</v>
      </c>
      <c r="AA146" s="19" t="s">
        <v>1268</v>
      </c>
      <c r="AB146" s="19" t="s">
        <v>1269</v>
      </c>
      <c r="AC146" s="19" t="s">
        <v>1270</v>
      </c>
      <c r="AD146" s="15">
        <f t="shared" ref="AD146:AD177" si="13">COUNTIFS($AE$2:$AE$2432,AE146)</f>
        <v>97</v>
      </c>
      <c r="AE146" s="15" t="str">
        <f t="shared" ref="AE146:AE177" si="14">+B146&amp;C146&amp;D146&amp;E146&amp;F146&amp;G146&amp;H146&amp;I146&amp;J146&amp;K146&amp;L146&amp;M146&amp;N146</f>
        <v>AgentSociÃ©tÃ© ou assimilÃ©eBÃ©nÃ©ficiaire non PPE&lt; 12 moisComplet Ã  jourFrance [FR]5912Aucune occurence (12 mois glissants)ProximitÃ©CB/Visa MastercardUniquee-paiement avec 3D SecureFrance [FR]</v>
      </c>
    </row>
    <row r="147" spans="1:31" s="15" customFormat="1" x14ac:dyDescent="0.35">
      <c r="A147" s="15" t="s">
        <v>38</v>
      </c>
      <c r="B147" s="15" t="s">
        <v>41</v>
      </c>
      <c r="C147" s="15" t="s">
        <v>16</v>
      </c>
      <c r="D147" s="15" t="s">
        <v>19</v>
      </c>
      <c r="E147" s="15" t="s">
        <v>17</v>
      </c>
      <c r="F147" s="15" t="s">
        <v>18</v>
      </c>
      <c r="G147" s="15" t="s">
        <v>11</v>
      </c>
      <c r="H147" s="16">
        <v>5912</v>
      </c>
      <c r="I147" s="15" t="s">
        <v>24</v>
      </c>
      <c r="J147" s="15" t="s">
        <v>45</v>
      </c>
      <c r="K147" s="15" t="s">
        <v>20</v>
      </c>
      <c r="L147" s="15" t="s">
        <v>22</v>
      </c>
      <c r="M147" s="15" t="s">
        <v>23</v>
      </c>
      <c r="N147" s="15" t="s">
        <v>11</v>
      </c>
      <c r="O147" s="15" t="s">
        <v>74</v>
      </c>
      <c r="P147" s="15">
        <v>501425</v>
      </c>
      <c r="Q147" s="15">
        <v>94415765000010</v>
      </c>
      <c r="R147" s="16">
        <v>86</v>
      </c>
      <c r="S147" s="17">
        <v>45798.584722222222</v>
      </c>
      <c r="T147" s="15" t="s">
        <v>75</v>
      </c>
      <c r="U147" s="15" t="s">
        <v>42</v>
      </c>
      <c r="V147" s="15" t="s">
        <v>76</v>
      </c>
      <c r="W147" s="15" t="s">
        <v>14</v>
      </c>
      <c r="X147" s="15" t="s">
        <v>44</v>
      </c>
      <c r="Y147" s="18" t="str">
        <f t="shared" si="12"/>
        <v>Domestique</v>
      </c>
      <c r="Z147" s="19">
        <v>0.9</v>
      </c>
      <c r="AA147" s="19" t="s">
        <v>1268</v>
      </c>
      <c r="AB147" s="19" t="s">
        <v>1269</v>
      </c>
      <c r="AC147" s="19" t="s">
        <v>1270</v>
      </c>
      <c r="AD147" s="15">
        <f t="shared" si="13"/>
        <v>97</v>
      </c>
      <c r="AE147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48" spans="1:31" s="15" customFormat="1" x14ac:dyDescent="0.35">
      <c r="A148" s="15" t="s">
        <v>38</v>
      </c>
      <c r="B148" s="15" t="s">
        <v>41</v>
      </c>
      <c r="C148" s="15" t="s">
        <v>16</v>
      </c>
      <c r="D148" s="15" t="s">
        <v>19</v>
      </c>
      <c r="E148" s="15" t="s">
        <v>17</v>
      </c>
      <c r="F148" s="15" t="s">
        <v>18</v>
      </c>
      <c r="G148" s="15" t="s">
        <v>11</v>
      </c>
      <c r="H148" s="16">
        <v>5912</v>
      </c>
      <c r="I148" s="15" t="s">
        <v>24</v>
      </c>
      <c r="J148" s="15" t="s">
        <v>45</v>
      </c>
      <c r="K148" s="15" t="s">
        <v>20</v>
      </c>
      <c r="L148" s="15" t="s">
        <v>22</v>
      </c>
      <c r="M148" s="15" t="s">
        <v>23</v>
      </c>
      <c r="N148" s="15" t="s">
        <v>11</v>
      </c>
      <c r="O148" s="15" t="s">
        <v>81</v>
      </c>
      <c r="P148" s="15">
        <v>497702</v>
      </c>
      <c r="Q148" s="15">
        <v>94411154100016</v>
      </c>
      <c r="R148" s="16">
        <v>21</v>
      </c>
      <c r="S148" s="17">
        <v>45790.470138888886</v>
      </c>
      <c r="T148" s="15" t="s">
        <v>82</v>
      </c>
      <c r="U148" s="15" t="s">
        <v>42</v>
      </c>
      <c r="V148" s="15" t="s">
        <v>83</v>
      </c>
      <c r="W148" s="15" t="s">
        <v>14</v>
      </c>
      <c r="X148" s="15" t="s">
        <v>44</v>
      </c>
      <c r="Y148" s="18" t="str">
        <f t="shared" si="12"/>
        <v>Domestique</v>
      </c>
      <c r="Z148" s="19">
        <v>0.9</v>
      </c>
      <c r="AA148" s="19" t="s">
        <v>1268</v>
      </c>
      <c r="AB148" s="19" t="s">
        <v>1269</v>
      </c>
      <c r="AC148" s="19" t="s">
        <v>1270</v>
      </c>
      <c r="AD148" s="15">
        <f t="shared" si="13"/>
        <v>97</v>
      </c>
      <c r="AE148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49" spans="1:31" s="15" customFormat="1" x14ac:dyDescent="0.35">
      <c r="A149" s="15" t="s">
        <v>38</v>
      </c>
      <c r="B149" s="15" t="s">
        <v>41</v>
      </c>
      <c r="C149" s="15" t="s">
        <v>16</v>
      </c>
      <c r="D149" s="15" t="s">
        <v>19</v>
      </c>
      <c r="E149" s="15" t="s">
        <v>17</v>
      </c>
      <c r="F149" s="15" t="s">
        <v>18</v>
      </c>
      <c r="G149" s="15" t="s">
        <v>11</v>
      </c>
      <c r="H149" s="16">
        <v>5912</v>
      </c>
      <c r="I149" s="15" t="s">
        <v>24</v>
      </c>
      <c r="J149" s="15" t="s">
        <v>45</v>
      </c>
      <c r="K149" s="15" t="s">
        <v>20</v>
      </c>
      <c r="L149" s="15" t="s">
        <v>22</v>
      </c>
      <c r="M149" s="15" t="s">
        <v>23</v>
      </c>
      <c r="N149" s="15" t="s">
        <v>11</v>
      </c>
      <c r="O149" s="15" t="s">
        <v>84</v>
      </c>
      <c r="P149" s="15">
        <v>495174</v>
      </c>
      <c r="Q149" s="15">
        <v>80953062900017</v>
      </c>
      <c r="R149" s="16">
        <v>47</v>
      </c>
      <c r="S149" s="17">
        <v>45779.59652777778</v>
      </c>
      <c r="T149" s="15" t="s">
        <v>85</v>
      </c>
      <c r="U149" s="15" t="s">
        <v>42</v>
      </c>
      <c r="V149" s="15" t="s">
        <v>86</v>
      </c>
      <c r="W149" s="15" t="s">
        <v>14</v>
      </c>
      <c r="X149" s="15" t="s">
        <v>44</v>
      </c>
      <c r="Y149" s="18" t="str">
        <f t="shared" si="12"/>
        <v>Domestique</v>
      </c>
      <c r="Z149" s="19">
        <v>0.9</v>
      </c>
      <c r="AA149" s="19" t="s">
        <v>1268</v>
      </c>
      <c r="AB149" s="19" t="s">
        <v>1269</v>
      </c>
      <c r="AC149" s="19" t="s">
        <v>1270</v>
      </c>
      <c r="AD149" s="15">
        <f t="shared" si="13"/>
        <v>97</v>
      </c>
      <c r="AE149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0" spans="1:31" s="15" customFormat="1" x14ac:dyDescent="0.35">
      <c r="A150" s="15" t="s">
        <v>38</v>
      </c>
      <c r="B150" s="15" t="s">
        <v>41</v>
      </c>
      <c r="C150" s="15" t="s">
        <v>16</v>
      </c>
      <c r="D150" s="15" t="s">
        <v>19</v>
      </c>
      <c r="E150" s="15" t="s">
        <v>17</v>
      </c>
      <c r="F150" s="15" t="s">
        <v>18</v>
      </c>
      <c r="G150" s="15" t="s">
        <v>11</v>
      </c>
      <c r="H150" s="16">
        <v>5912</v>
      </c>
      <c r="I150" s="15" t="s">
        <v>24</v>
      </c>
      <c r="J150" s="15" t="s">
        <v>45</v>
      </c>
      <c r="K150" s="15" t="s">
        <v>20</v>
      </c>
      <c r="L150" s="15" t="s">
        <v>22</v>
      </c>
      <c r="M150" s="15" t="s">
        <v>23</v>
      </c>
      <c r="N150" s="15" t="s">
        <v>11</v>
      </c>
      <c r="O150" s="15" t="s">
        <v>87</v>
      </c>
      <c r="P150" s="15">
        <v>494604</v>
      </c>
      <c r="Q150" s="15">
        <v>45356050000010</v>
      </c>
      <c r="R150" s="16">
        <v>47</v>
      </c>
      <c r="S150" s="17">
        <v>45777.646527777775</v>
      </c>
      <c r="T150" s="15" t="s">
        <v>88</v>
      </c>
      <c r="U150" s="15" t="s">
        <v>42</v>
      </c>
      <c r="V150" s="15" t="s">
        <v>89</v>
      </c>
      <c r="W150" s="15" t="s">
        <v>14</v>
      </c>
      <c r="X150" s="15" t="s">
        <v>44</v>
      </c>
      <c r="Y150" s="18" t="str">
        <f t="shared" si="12"/>
        <v>Domestique</v>
      </c>
      <c r="Z150" s="19">
        <v>0.9</v>
      </c>
      <c r="AA150" s="19" t="s">
        <v>1268</v>
      </c>
      <c r="AB150" s="19" t="s">
        <v>1269</v>
      </c>
      <c r="AC150" s="19" t="s">
        <v>1270</v>
      </c>
      <c r="AD150" s="15">
        <f t="shared" si="13"/>
        <v>97</v>
      </c>
      <c r="AE150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1" spans="1:31" s="15" customFormat="1" x14ac:dyDescent="0.35">
      <c r="A151" s="15" t="s">
        <v>38</v>
      </c>
      <c r="B151" s="15" t="s">
        <v>41</v>
      </c>
      <c r="C151" s="15" t="s">
        <v>16</v>
      </c>
      <c r="D151" s="15" t="s">
        <v>19</v>
      </c>
      <c r="E151" s="15" t="s">
        <v>17</v>
      </c>
      <c r="F151" s="15" t="s">
        <v>18</v>
      </c>
      <c r="G151" s="15" t="s">
        <v>11</v>
      </c>
      <c r="H151" s="16">
        <v>5912</v>
      </c>
      <c r="I151" s="15" t="s">
        <v>24</v>
      </c>
      <c r="J151" s="15" t="s">
        <v>45</v>
      </c>
      <c r="K151" s="15" t="s">
        <v>20</v>
      </c>
      <c r="L151" s="15" t="s">
        <v>22</v>
      </c>
      <c r="M151" s="15" t="s">
        <v>23</v>
      </c>
      <c r="N151" s="15" t="s">
        <v>11</v>
      </c>
      <c r="O151" s="15" t="s">
        <v>100</v>
      </c>
      <c r="P151" s="15">
        <v>481989</v>
      </c>
      <c r="Q151" s="15">
        <v>49455845500023</v>
      </c>
      <c r="R151" s="16">
        <v>47</v>
      </c>
      <c r="S151" s="17">
        <v>45743.398611111108</v>
      </c>
      <c r="T151" s="15" t="s">
        <v>101</v>
      </c>
      <c r="U151" s="15" t="s">
        <v>42</v>
      </c>
      <c r="V151" s="15" t="s">
        <v>102</v>
      </c>
      <c r="W151" s="15" t="s">
        <v>14</v>
      </c>
      <c r="X151" s="15" t="s">
        <v>44</v>
      </c>
      <c r="Y151" s="18" t="str">
        <f t="shared" si="12"/>
        <v>Domestique</v>
      </c>
      <c r="Z151" s="19">
        <v>0.9</v>
      </c>
      <c r="AA151" s="19" t="s">
        <v>1268</v>
      </c>
      <c r="AB151" s="19" t="s">
        <v>1269</v>
      </c>
      <c r="AC151" s="19" t="s">
        <v>1270</v>
      </c>
      <c r="AD151" s="15">
        <f t="shared" si="13"/>
        <v>97</v>
      </c>
      <c r="AE151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2" spans="1:31" s="15" customFormat="1" x14ac:dyDescent="0.35">
      <c r="A152" s="15" t="s">
        <v>38</v>
      </c>
      <c r="B152" s="15" t="s">
        <v>41</v>
      </c>
      <c r="C152" s="15" t="s">
        <v>16</v>
      </c>
      <c r="D152" s="15" t="s">
        <v>19</v>
      </c>
      <c r="E152" s="15" t="s">
        <v>17</v>
      </c>
      <c r="F152" s="15" t="s">
        <v>18</v>
      </c>
      <c r="G152" s="15" t="s">
        <v>11</v>
      </c>
      <c r="H152" s="16">
        <v>5912</v>
      </c>
      <c r="I152" s="15" t="s">
        <v>24</v>
      </c>
      <c r="J152" s="15" t="s">
        <v>45</v>
      </c>
      <c r="K152" s="15" t="s">
        <v>20</v>
      </c>
      <c r="L152" s="15" t="s">
        <v>22</v>
      </c>
      <c r="M152" s="15" t="s">
        <v>23</v>
      </c>
      <c r="N152" s="15" t="s">
        <v>11</v>
      </c>
      <c r="O152" s="15" t="s">
        <v>122</v>
      </c>
      <c r="P152" s="15">
        <v>479580</v>
      </c>
      <c r="Q152" s="15">
        <v>44936062700037</v>
      </c>
      <c r="R152" s="16">
        <v>47</v>
      </c>
      <c r="S152" s="17">
        <v>45735.604861111111</v>
      </c>
      <c r="T152" s="15" t="s">
        <v>123</v>
      </c>
      <c r="U152" s="15" t="s">
        <v>42</v>
      </c>
      <c r="V152" s="15" t="s">
        <v>124</v>
      </c>
      <c r="W152" s="15" t="s">
        <v>14</v>
      </c>
      <c r="X152" s="15" t="s">
        <v>44</v>
      </c>
      <c r="Y152" s="18" t="str">
        <f t="shared" si="12"/>
        <v>Domestique</v>
      </c>
      <c r="Z152" s="19">
        <v>0.9</v>
      </c>
      <c r="AA152" s="19" t="s">
        <v>1268</v>
      </c>
      <c r="AB152" s="19" t="s">
        <v>1269</v>
      </c>
      <c r="AC152" s="19" t="s">
        <v>1270</v>
      </c>
      <c r="AD152" s="15">
        <f t="shared" si="13"/>
        <v>97</v>
      </c>
      <c r="AE152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3" spans="1:31" s="15" customFormat="1" x14ac:dyDescent="0.35">
      <c r="A153" s="15" t="s">
        <v>38</v>
      </c>
      <c r="B153" s="15" t="s">
        <v>41</v>
      </c>
      <c r="C153" s="15" t="s">
        <v>16</v>
      </c>
      <c r="D153" s="15" t="s">
        <v>19</v>
      </c>
      <c r="E153" s="15" t="s">
        <v>17</v>
      </c>
      <c r="F153" s="15" t="s">
        <v>18</v>
      </c>
      <c r="G153" s="15" t="s">
        <v>11</v>
      </c>
      <c r="H153" s="16">
        <v>5912</v>
      </c>
      <c r="I153" s="15" t="s">
        <v>24</v>
      </c>
      <c r="J153" s="15" t="s">
        <v>45</v>
      </c>
      <c r="K153" s="15" t="s">
        <v>20</v>
      </c>
      <c r="L153" s="15" t="s">
        <v>22</v>
      </c>
      <c r="M153" s="15" t="s">
        <v>23</v>
      </c>
      <c r="N153" s="15" t="s">
        <v>11</v>
      </c>
      <c r="O153" s="15" t="s">
        <v>125</v>
      </c>
      <c r="P153" s="15">
        <v>479114</v>
      </c>
      <c r="Q153" s="15">
        <v>94164153200010</v>
      </c>
      <c r="R153" s="16">
        <v>47</v>
      </c>
      <c r="S153" s="17">
        <v>45734.623611111114</v>
      </c>
      <c r="T153" s="15" t="s">
        <v>126</v>
      </c>
      <c r="U153" s="15" t="s">
        <v>42</v>
      </c>
      <c r="V153" s="15" t="s">
        <v>127</v>
      </c>
      <c r="W153" s="15" t="s">
        <v>14</v>
      </c>
      <c r="X153" s="15" t="s">
        <v>44</v>
      </c>
      <c r="Y153" s="18" t="str">
        <f t="shared" si="12"/>
        <v>Domestique</v>
      </c>
      <c r="Z153" s="19">
        <v>0.9</v>
      </c>
      <c r="AA153" s="19" t="s">
        <v>1268</v>
      </c>
      <c r="AB153" s="19" t="s">
        <v>1269</v>
      </c>
      <c r="AC153" s="19" t="s">
        <v>1270</v>
      </c>
      <c r="AD153" s="15">
        <f t="shared" si="13"/>
        <v>97</v>
      </c>
      <c r="AE153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4" spans="1:31" s="15" customFormat="1" x14ac:dyDescent="0.35">
      <c r="A154" s="15" t="s">
        <v>38</v>
      </c>
      <c r="B154" s="15" t="s">
        <v>41</v>
      </c>
      <c r="C154" s="15" t="s">
        <v>16</v>
      </c>
      <c r="D154" s="15" t="s">
        <v>19</v>
      </c>
      <c r="E154" s="15" t="s">
        <v>17</v>
      </c>
      <c r="F154" s="15" t="s">
        <v>18</v>
      </c>
      <c r="G154" s="15" t="s">
        <v>11</v>
      </c>
      <c r="H154" s="16">
        <v>5912</v>
      </c>
      <c r="I154" s="15" t="s">
        <v>24</v>
      </c>
      <c r="J154" s="15" t="s">
        <v>45</v>
      </c>
      <c r="K154" s="15" t="s">
        <v>20</v>
      </c>
      <c r="L154" s="15" t="s">
        <v>22</v>
      </c>
      <c r="M154" s="15" t="s">
        <v>23</v>
      </c>
      <c r="N154" s="15" t="s">
        <v>11</v>
      </c>
      <c r="O154" s="15" t="s">
        <v>132</v>
      </c>
      <c r="P154" s="15">
        <v>477788</v>
      </c>
      <c r="Q154" s="15">
        <v>50238222900016</v>
      </c>
      <c r="R154" s="16">
        <v>47</v>
      </c>
      <c r="S154" s="17">
        <v>45729.636111111111</v>
      </c>
      <c r="T154" s="15" t="s">
        <v>133</v>
      </c>
      <c r="U154" s="15" t="s">
        <v>42</v>
      </c>
      <c r="V154" s="15" t="s">
        <v>134</v>
      </c>
      <c r="W154" s="15" t="s">
        <v>14</v>
      </c>
      <c r="X154" s="15" t="s">
        <v>44</v>
      </c>
      <c r="Y154" s="18" t="str">
        <f t="shared" si="12"/>
        <v>Domestique</v>
      </c>
      <c r="Z154" s="19">
        <v>0.9</v>
      </c>
      <c r="AA154" s="19" t="s">
        <v>1268</v>
      </c>
      <c r="AB154" s="19" t="s">
        <v>1269</v>
      </c>
      <c r="AC154" s="19" t="s">
        <v>1270</v>
      </c>
      <c r="AD154" s="15">
        <f t="shared" si="13"/>
        <v>97</v>
      </c>
      <c r="AE154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5" spans="1:31" s="15" customFormat="1" x14ac:dyDescent="0.35">
      <c r="A155" s="15" t="s">
        <v>38</v>
      </c>
      <c r="B155" s="15" t="s">
        <v>41</v>
      </c>
      <c r="C155" s="15" t="s">
        <v>16</v>
      </c>
      <c r="D155" s="15" t="s">
        <v>19</v>
      </c>
      <c r="E155" s="15" t="s">
        <v>17</v>
      </c>
      <c r="F155" s="15" t="s">
        <v>18</v>
      </c>
      <c r="G155" s="15" t="s">
        <v>11</v>
      </c>
      <c r="H155" s="16">
        <v>5912</v>
      </c>
      <c r="I155" s="15" t="s">
        <v>24</v>
      </c>
      <c r="J155" s="15" t="s">
        <v>45</v>
      </c>
      <c r="K155" s="15" t="s">
        <v>20</v>
      </c>
      <c r="L155" s="15" t="s">
        <v>22</v>
      </c>
      <c r="M155" s="15" t="s">
        <v>23</v>
      </c>
      <c r="N155" s="15" t="s">
        <v>11</v>
      </c>
      <c r="O155" s="15" t="s">
        <v>135</v>
      </c>
      <c r="P155" s="15">
        <v>477786</v>
      </c>
      <c r="Q155" s="15">
        <v>75386337200011</v>
      </c>
      <c r="R155" s="16">
        <v>47</v>
      </c>
      <c r="S155" s="17">
        <v>45729.630555555559</v>
      </c>
      <c r="T155" s="15" t="s">
        <v>136</v>
      </c>
      <c r="U155" s="15" t="s">
        <v>42</v>
      </c>
      <c r="V155" s="15" t="s">
        <v>137</v>
      </c>
      <c r="W155" s="15" t="s">
        <v>14</v>
      </c>
      <c r="X155" s="15" t="s">
        <v>44</v>
      </c>
      <c r="Y155" s="18" t="str">
        <f t="shared" si="12"/>
        <v>Domestique</v>
      </c>
      <c r="Z155" s="19">
        <v>0.9</v>
      </c>
      <c r="AA155" s="19" t="s">
        <v>1268</v>
      </c>
      <c r="AB155" s="19" t="s">
        <v>1269</v>
      </c>
      <c r="AC155" s="19" t="s">
        <v>1270</v>
      </c>
      <c r="AD155" s="15">
        <f t="shared" si="13"/>
        <v>97</v>
      </c>
      <c r="AE155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6" spans="1:31" s="15" customFormat="1" x14ac:dyDescent="0.35">
      <c r="A156" s="15" t="s">
        <v>38</v>
      </c>
      <c r="B156" s="15" t="s">
        <v>41</v>
      </c>
      <c r="C156" s="15" t="s">
        <v>16</v>
      </c>
      <c r="D156" s="15" t="s">
        <v>19</v>
      </c>
      <c r="E156" s="15" t="s">
        <v>17</v>
      </c>
      <c r="F156" s="15" t="s">
        <v>18</v>
      </c>
      <c r="G156" s="15" t="s">
        <v>11</v>
      </c>
      <c r="H156" s="16">
        <v>5912</v>
      </c>
      <c r="I156" s="15" t="s">
        <v>24</v>
      </c>
      <c r="J156" s="15" t="s">
        <v>45</v>
      </c>
      <c r="K156" s="15" t="s">
        <v>20</v>
      </c>
      <c r="L156" s="15" t="s">
        <v>22</v>
      </c>
      <c r="M156" s="15" t="s">
        <v>23</v>
      </c>
      <c r="N156" s="15" t="s">
        <v>11</v>
      </c>
      <c r="O156" s="15" t="s">
        <v>138</v>
      </c>
      <c r="P156" s="15">
        <v>476408</v>
      </c>
      <c r="Q156" s="15">
        <v>81313234700010</v>
      </c>
      <c r="R156" s="16">
        <v>47</v>
      </c>
      <c r="S156" s="17">
        <v>45726.63958333333</v>
      </c>
      <c r="T156" s="15" t="s">
        <v>139</v>
      </c>
      <c r="U156" s="15" t="s">
        <v>42</v>
      </c>
      <c r="V156" s="15" t="s">
        <v>140</v>
      </c>
      <c r="W156" s="15" t="s">
        <v>14</v>
      </c>
      <c r="X156" s="15" t="s">
        <v>44</v>
      </c>
      <c r="Y156" s="18" t="str">
        <f t="shared" si="12"/>
        <v>Domestique</v>
      </c>
      <c r="Z156" s="19">
        <v>0.9</v>
      </c>
      <c r="AA156" s="19" t="s">
        <v>1268</v>
      </c>
      <c r="AB156" s="19" t="s">
        <v>1269</v>
      </c>
      <c r="AC156" s="19" t="s">
        <v>1270</v>
      </c>
      <c r="AD156" s="15">
        <f t="shared" si="13"/>
        <v>97</v>
      </c>
      <c r="AE156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7" spans="1:31" s="15" customFormat="1" x14ac:dyDescent="0.35">
      <c r="A157" s="15" t="s">
        <v>38</v>
      </c>
      <c r="B157" s="15" t="s">
        <v>41</v>
      </c>
      <c r="C157" s="15" t="s">
        <v>16</v>
      </c>
      <c r="D157" s="15" t="s">
        <v>19</v>
      </c>
      <c r="E157" s="15" t="s">
        <v>17</v>
      </c>
      <c r="F157" s="15" t="s">
        <v>18</v>
      </c>
      <c r="G157" s="15" t="s">
        <v>11</v>
      </c>
      <c r="H157" s="16">
        <v>5912</v>
      </c>
      <c r="I157" s="15" t="s">
        <v>24</v>
      </c>
      <c r="J157" s="15" t="s">
        <v>45</v>
      </c>
      <c r="K157" s="15" t="s">
        <v>20</v>
      </c>
      <c r="L157" s="15" t="s">
        <v>22</v>
      </c>
      <c r="M157" s="15" t="s">
        <v>23</v>
      </c>
      <c r="N157" s="15" t="s">
        <v>11</v>
      </c>
      <c r="O157" s="15" t="s">
        <v>141</v>
      </c>
      <c r="P157" s="15">
        <v>475922</v>
      </c>
      <c r="Q157" s="15">
        <v>93914862300019</v>
      </c>
      <c r="R157" s="16">
        <v>47</v>
      </c>
      <c r="S157" s="17">
        <v>45723.585416666669</v>
      </c>
      <c r="T157" s="15" t="s">
        <v>142</v>
      </c>
      <c r="U157" s="15" t="s">
        <v>42</v>
      </c>
      <c r="V157" s="15" t="s">
        <v>143</v>
      </c>
      <c r="W157" s="15" t="s">
        <v>14</v>
      </c>
      <c r="X157" s="15" t="s">
        <v>44</v>
      </c>
      <c r="Y157" s="18" t="str">
        <f t="shared" si="12"/>
        <v>Domestique</v>
      </c>
      <c r="Z157" s="19">
        <v>0.9</v>
      </c>
      <c r="AA157" s="19" t="s">
        <v>1268</v>
      </c>
      <c r="AB157" s="19" t="s">
        <v>1269</v>
      </c>
      <c r="AC157" s="19" t="s">
        <v>1270</v>
      </c>
      <c r="AD157" s="15">
        <f t="shared" si="13"/>
        <v>97</v>
      </c>
      <c r="AE157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8" spans="1:31" s="15" customFormat="1" x14ac:dyDescent="0.35">
      <c r="A158" s="15" t="s">
        <v>38</v>
      </c>
      <c r="B158" s="15" t="s">
        <v>41</v>
      </c>
      <c r="C158" s="15" t="s">
        <v>16</v>
      </c>
      <c r="D158" s="15" t="s">
        <v>19</v>
      </c>
      <c r="E158" s="15" t="s">
        <v>17</v>
      </c>
      <c r="F158" s="15" t="s">
        <v>18</v>
      </c>
      <c r="G158" s="15" t="s">
        <v>11</v>
      </c>
      <c r="H158" s="16">
        <v>5912</v>
      </c>
      <c r="I158" s="15" t="s">
        <v>24</v>
      </c>
      <c r="J158" s="15" t="s">
        <v>45</v>
      </c>
      <c r="K158" s="15" t="s">
        <v>20</v>
      </c>
      <c r="L158" s="15" t="s">
        <v>22</v>
      </c>
      <c r="M158" s="15" t="s">
        <v>23</v>
      </c>
      <c r="N158" s="15" t="s">
        <v>11</v>
      </c>
      <c r="O158" s="15" t="s">
        <v>150</v>
      </c>
      <c r="P158" s="15">
        <v>472550</v>
      </c>
      <c r="Q158" s="15">
        <v>82311543100012</v>
      </c>
      <c r="R158" s="16">
        <v>47</v>
      </c>
      <c r="S158" s="17">
        <v>45713.767361111109</v>
      </c>
      <c r="T158" s="15" t="s">
        <v>151</v>
      </c>
      <c r="U158" s="15" t="s">
        <v>42</v>
      </c>
      <c r="V158" s="15" t="s">
        <v>152</v>
      </c>
      <c r="W158" s="15" t="s">
        <v>14</v>
      </c>
      <c r="X158" s="15" t="s">
        <v>44</v>
      </c>
      <c r="Y158" s="18" t="str">
        <f t="shared" si="12"/>
        <v>Domestique</v>
      </c>
      <c r="Z158" s="19">
        <v>0.9</v>
      </c>
      <c r="AA158" s="19" t="s">
        <v>1268</v>
      </c>
      <c r="AB158" s="19" t="s">
        <v>1269</v>
      </c>
      <c r="AC158" s="19" t="s">
        <v>1270</v>
      </c>
      <c r="AD158" s="15">
        <f t="shared" si="13"/>
        <v>97</v>
      </c>
      <c r="AE158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59" spans="1:31" s="15" customFormat="1" x14ac:dyDescent="0.35">
      <c r="A159" s="15" t="s">
        <v>38</v>
      </c>
      <c r="B159" s="15" t="s">
        <v>41</v>
      </c>
      <c r="C159" s="15" t="s">
        <v>16</v>
      </c>
      <c r="D159" s="15" t="s">
        <v>19</v>
      </c>
      <c r="E159" s="15" t="s">
        <v>17</v>
      </c>
      <c r="F159" s="15" t="s">
        <v>18</v>
      </c>
      <c r="G159" s="15" t="s">
        <v>11</v>
      </c>
      <c r="H159" s="16">
        <v>5912</v>
      </c>
      <c r="I159" s="15" t="s">
        <v>24</v>
      </c>
      <c r="J159" s="15" t="s">
        <v>45</v>
      </c>
      <c r="K159" s="15" t="s">
        <v>20</v>
      </c>
      <c r="L159" s="15" t="s">
        <v>22</v>
      </c>
      <c r="M159" s="15" t="s">
        <v>23</v>
      </c>
      <c r="N159" s="15" t="s">
        <v>11</v>
      </c>
      <c r="O159" s="15" t="s">
        <v>163</v>
      </c>
      <c r="P159" s="15">
        <v>471226</v>
      </c>
      <c r="Q159" s="15">
        <v>85271475700014</v>
      </c>
      <c r="R159" s="16">
        <v>47</v>
      </c>
      <c r="S159" s="17">
        <v>45708.703472222223</v>
      </c>
      <c r="T159" s="15" t="s">
        <v>164</v>
      </c>
      <c r="U159" s="15" t="s">
        <v>42</v>
      </c>
      <c r="V159" s="15" t="s">
        <v>165</v>
      </c>
      <c r="W159" s="15" t="s">
        <v>14</v>
      </c>
      <c r="X159" s="15" t="s">
        <v>44</v>
      </c>
      <c r="Y159" s="18" t="str">
        <f t="shared" si="12"/>
        <v>Domestique</v>
      </c>
      <c r="Z159" s="19">
        <v>0.9</v>
      </c>
      <c r="AA159" s="19" t="s">
        <v>1268</v>
      </c>
      <c r="AB159" s="19" t="s">
        <v>1269</v>
      </c>
      <c r="AC159" s="19" t="s">
        <v>1270</v>
      </c>
      <c r="AD159" s="15">
        <f t="shared" si="13"/>
        <v>97</v>
      </c>
      <c r="AE159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0" spans="1:31" s="15" customFormat="1" x14ac:dyDescent="0.35">
      <c r="A160" s="15" t="s">
        <v>38</v>
      </c>
      <c r="B160" s="15" t="s">
        <v>41</v>
      </c>
      <c r="C160" s="15" t="s">
        <v>16</v>
      </c>
      <c r="D160" s="15" t="s">
        <v>19</v>
      </c>
      <c r="E160" s="15" t="s">
        <v>17</v>
      </c>
      <c r="F160" s="15" t="s">
        <v>18</v>
      </c>
      <c r="G160" s="15" t="s">
        <v>11</v>
      </c>
      <c r="H160" s="16">
        <v>5912</v>
      </c>
      <c r="I160" s="15" t="s">
        <v>24</v>
      </c>
      <c r="J160" s="15" t="s">
        <v>45</v>
      </c>
      <c r="K160" s="15" t="s">
        <v>20</v>
      </c>
      <c r="L160" s="15" t="s">
        <v>22</v>
      </c>
      <c r="M160" s="15" t="s">
        <v>23</v>
      </c>
      <c r="N160" s="15" t="s">
        <v>11</v>
      </c>
      <c r="O160" s="15" t="s">
        <v>170</v>
      </c>
      <c r="P160" s="15">
        <v>467688</v>
      </c>
      <c r="Q160" s="15">
        <v>81418124400017</v>
      </c>
      <c r="R160" s="16">
        <v>47</v>
      </c>
      <c r="S160" s="17">
        <v>45698.42083333333</v>
      </c>
      <c r="T160" s="15" t="s">
        <v>171</v>
      </c>
      <c r="U160" s="15" t="s">
        <v>42</v>
      </c>
      <c r="V160" s="15" t="s">
        <v>172</v>
      </c>
      <c r="W160" s="15" t="s">
        <v>14</v>
      </c>
      <c r="X160" s="15" t="s">
        <v>44</v>
      </c>
      <c r="Y160" s="18" t="str">
        <f t="shared" si="12"/>
        <v>Domestique</v>
      </c>
      <c r="Z160" s="19">
        <v>0.9</v>
      </c>
      <c r="AA160" s="19" t="s">
        <v>1268</v>
      </c>
      <c r="AB160" s="19" t="s">
        <v>1269</v>
      </c>
      <c r="AC160" s="19" t="s">
        <v>1270</v>
      </c>
      <c r="AD160" s="15">
        <f t="shared" si="13"/>
        <v>97</v>
      </c>
      <c r="AE160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1" spans="1:31" s="15" customFormat="1" x14ac:dyDescent="0.35">
      <c r="A161" s="15" t="s">
        <v>38</v>
      </c>
      <c r="B161" s="15" t="s">
        <v>41</v>
      </c>
      <c r="C161" s="15" t="s">
        <v>16</v>
      </c>
      <c r="D161" s="15" t="s">
        <v>19</v>
      </c>
      <c r="E161" s="15" t="s">
        <v>17</v>
      </c>
      <c r="F161" s="15" t="s">
        <v>18</v>
      </c>
      <c r="G161" s="15" t="s">
        <v>11</v>
      </c>
      <c r="H161" s="16">
        <v>5912</v>
      </c>
      <c r="I161" s="15" t="s">
        <v>24</v>
      </c>
      <c r="J161" s="15" t="s">
        <v>45</v>
      </c>
      <c r="K161" s="15" t="s">
        <v>20</v>
      </c>
      <c r="L161" s="15" t="s">
        <v>22</v>
      </c>
      <c r="M161" s="15" t="s">
        <v>23</v>
      </c>
      <c r="N161" s="15" t="s">
        <v>11</v>
      </c>
      <c r="O161" s="15" t="s">
        <v>173</v>
      </c>
      <c r="P161" s="15">
        <v>465788</v>
      </c>
      <c r="Q161" s="15">
        <v>37883767800028</v>
      </c>
      <c r="R161" s="16">
        <v>47</v>
      </c>
      <c r="S161" s="17">
        <v>45692.580555555556</v>
      </c>
      <c r="T161" s="15" t="s">
        <v>174</v>
      </c>
      <c r="U161" s="15" t="s">
        <v>42</v>
      </c>
      <c r="V161" s="15" t="s">
        <v>175</v>
      </c>
      <c r="W161" s="15" t="s">
        <v>14</v>
      </c>
      <c r="X161" s="15" t="s">
        <v>44</v>
      </c>
      <c r="Y161" s="18" t="str">
        <f t="shared" si="12"/>
        <v>Domestique</v>
      </c>
      <c r="Z161" s="19">
        <v>0.9</v>
      </c>
      <c r="AA161" s="19" t="s">
        <v>1268</v>
      </c>
      <c r="AB161" s="19" t="s">
        <v>1269</v>
      </c>
      <c r="AC161" s="19" t="s">
        <v>1270</v>
      </c>
      <c r="AD161" s="15">
        <f t="shared" si="13"/>
        <v>97</v>
      </c>
      <c r="AE161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2" spans="1:31" s="15" customFormat="1" x14ac:dyDescent="0.35">
      <c r="A162" s="15" t="s">
        <v>38</v>
      </c>
      <c r="B162" s="15" t="s">
        <v>41</v>
      </c>
      <c r="C162" s="15" t="s">
        <v>16</v>
      </c>
      <c r="D162" s="15" t="s">
        <v>19</v>
      </c>
      <c r="E162" s="15" t="s">
        <v>17</v>
      </c>
      <c r="F162" s="15" t="s">
        <v>18</v>
      </c>
      <c r="G162" s="15" t="s">
        <v>11</v>
      </c>
      <c r="H162" s="16">
        <v>5912</v>
      </c>
      <c r="I162" s="15" t="s">
        <v>24</v>
      </c>
      <c r="J162" s="15" t="s">
        <v>45</v>
      </c>
      <c r="K162" s="15" t="s">
        <v>20</v>
      </c>
      <c r="L162" s="15" t="s">
        <v>22</v>
      </c>
      <c r="M162" s="15" t="s">
        <v>23</v>
      </c>
      <c r="N162" s="15" t="s">
        <v>11</v>
      </c>
      <c r="O162" s="15" t="s">
        <v>176</v>
      </c>
      <c r="P162" s="15">
        <v>464424</v>
      </c>
      <c r="Q162" s="15">
        <v>80353369400011</v>
      </c>
      <c r="R162" s="16">
        <v>47</v>
      </c>
      <c r="S162" s="17">
        <v>45687.537499999999</v>
      </c>
      <c r="T162" s="15" t="s">
        <v>177</v>
      </c>
      <c r="U162" s="15" t="s">
        <v>42</v>
      </c>
      <c r="V162" s="15" t="s">
        <v>178</v>
      </c>
      <c r="W162" s="15" t="s">
        <v>14</v>
      </c>
      <c r="X162" s="15" t="s">
        <v>44</v>
      </c>
      <c r="Y162" s="18" t="str">
        <f t="shared" si="12"/>
        <v>Domestique</v>
      </c>
      <c r="Z162" s="19">
        <v>0.9</v>
      </c>
      <c r="AA162" s="19" t="s">
        <v>1268</v>
      </c>
      <c r="AB162" s="19" t="s">
        <v>1269</v>
      </c>
      <c r="AC162" s="19" t="s">
        <v>1270</v>
      </c>
      <c r="AD162" s="15">
        <f t="shared" si="13"/>
        <v>97</v>
      </c>
      <c r="AE162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3" spans="1:31" s="15" customFormat="1" x14ac:dyDescent="0.35">
      <c r="A163" s="15" t="s">
        <v>38</v>
      </c>
      <c r="B163" s="15" t="s">
        <v>41</v>
      </c>
      <c r="C163" s="15" t="s">
        <v>16</v>
      </c>
      <c r="D163" s="15" t="s">
        <v>19</v>
      </c>
      <c r="E163" s="15" t="s">
        <v>17</v>
      </c>
      <c r="F163" s="15" t="s">
        <v>18</v>
      </c>
      <c r="G163" s="15" t="s">
        <v>11</v>
      </c>
      <c r="H163" s="16">
        <v>5912</v>
      </c>
      <c r="I163" s="15" t="s">
        <v>24</v>
      </c>
      <c r="J163" s="15" t="s">
        <v>45</v>
      </c>
      <c r="K163" s="15" t="s">
        <v>20</v>
      </c>
      <c r="L163" s="15" t="s">
        <v>22</v>
      </c>
      <c r="M163" s="15" t="s">
        <v>23</v>
      </c>
      <c r="N163" s="15" t="s">
        <v>11</v>
      </c>
      <c r="O163" s="15" t="s">
        <v>179</v>
      </c>
      <c r="P163" s="15">
        <v>464011</v>
      </c>
      <c r="Q163" s="15">
        <v>41337454700029</v>
      </c>
      <c r="R163" s="16">
        <v>47</v>
      </c>
      <c r="S163" s="17">
        <v>45686.762499999997</v>
      </c>
      <c r="T163" s="15" t="s">
        <v>180</v>
      </c>
      <c r="U163" s="15" t="s">
        <v>42</v>
      </c>
      <c r="V163" s="15" t="s">
        <v>181</v>
      </c>
      <c r="W163" s="15" t="s">
        <v>14</v>
      </c>
      <c r="X163" s="15" t="s">
        <v>44</v>
      </c>
      <c r="Y163" s="18" t="str">
        <f t="shared" si="12"/>
        <v>Domestique</v>
      </c>
      <c r="Z163" s="19">
        <v>0.9</v>
      </c>
      <c r="AA163" s="19" t="s">
        <v>1268</v>
      </c>
      <c r="AB163" s="19" t="s">
        <v>1269</v>
      </c>
      <c r="AC163" s="19" t="s">
        <v>1270</v>
      </c>
      <c r="AD163" s="15">
        <f t="shared" si="13"/>
        <v>97</v>
      </c>
      <c r="AE163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4" spans="1:31" s="15" customFormat="1" x14ac:dyDescent="0.35">
      <c r="A164" s="15" t="s">
        <v>38</v>
      </c>
      <c r="B164" s="15" t="s">
        <v>41</v>
      </c>
      <c r="C164" s="15" t="s">
        <v>16</v>
      </c>
      <c r="D164" s="15" t="s">
        <v>19</v>
      </c>
      <c r="E164" s="15" t="s">
        <v>17</v>
      </c>
      <c r="F164" s="15" t="s">
        <v>18</v>
      </c>
      <c r="G164" s="15" t="s">
        <v>11</v>
      </c>
      <c r="H164" s="16">
        <v>5912</v>
      </c>
      <c r="I164" s="15" t="s">
        <v>24</v>
      </c>
      <c r="J164" s="15" t="s">
        <v>45</v>
      </c>
      <c r="K164" s="15" t="s">
        <v>20</v>
      </c>
      <c r="L164" s="15" t="s">
        <v>22</v>
      </c>
      <c r="M164" s="15" t="s">
        <v>23</v>
      </c>
      <c r="N164" s="15" t="s">
        <v>11</v>
      </c>
      <c r="O164" s="15" t="s">
        <v>182</v>
      </c>
      <c r="P164" s="15">
        <v>464064</v>
      </c>
      <c r="Q164" s="15">
        <v>48406944800013</v>
      </c>
      <c r="R164" s="16">
        <v>47</v>
      </c>
      <c r="S164" s="17">
        <v>45686.618055555555</v>
      </c>
      <c r="T164" s="15" t="s">
        <v>183</v>
      </c>
      <c r="U164" s="15" t="s">
        <v>42</v>
      </c>
      <c r="V164" s="15" t="s">
        <v>184</v>
      </c>
      <c r="W164" s="15" t="s">
        <v>14</v>
      </c>
      <c r="X164" s="15" t="s">
        <v>44</v>
      </c>
      <c r="Y164" s="18" t="str">
        <f t="shared" si="12"/>
        <v>Domestique</v>
      </c>
      <c r="Z164" s="19">
        <v>0.9</v>
      </c>
      <c r="AA164" s="19" t="s">
        <v>1268</v>
      </c>
      <c r="AB164" s="19" t="s">
        <v>1269</v>
      </c>
      <c r="AC164" s="19" t="s">
        <v>1270</v>
      </c>
      <c r="AD164" s="15">
        <f t="shared" si="13"/>
        <v>97</v>
      </c>
      <c r="AE164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5" spans="1:31" s="15" customFormat="1" x14ac:dyDescent="0.35">
      <c r="A165" s="15" t="s">
        <v>38</v>
      </c>
      <c r="B165" s="15" t="s">
        <v>41</v>
      </c>
      <c r="C165" s="15" t="s">
        <v>16</v>
      </c>
      <c r="D165" s="15" t="s">
        <v>19</v>
      </c>
      <c r="E165" s="15" t="s">
        <v>17</v>
      </c>
      <c r="F165" s="15" t="s">
        <v>18</v>
      </c>
      <c r="G165" s="15" t="s">
        <v>11</v>
      </c>
      <c r="H165" s="16">
        <v>5912</v>
      </c>
      <c r="I165" s="15" t="s">
        <v>24</v>
      </c>
      <c r="J165" s="15" t="s">
        <v>45</v>
      </c>
      <c r="K165" s="15" t="s">
        <v>20</v>
      </c>
      <c r="L165" s="15" t="s">
        <v>22</v>
      </c>
      <c r="M165" s="15" t="s">
        <v>23</v>
      </c>
      <c r="N165" s="15" t="s">
        <v>11</v>
      </c>
      <c r="O165" s="15" t="s">
        <v>185</v>
      </c>
      <c r="P165" s="15">
        <v>463321</v>
      </c>
      <c r="Q165" s="15">
        <v>92485946500024</v>
      </c>
      <c r="R165" s="16">
        <v>66</v>
      </c>
      <c r="S165" s="17">
        <v>45685.400694444441</v>
      </c>
      <c r="T165" s="15" t="s">
        <v>186</v>
      </c>
      <c r="U165" s="15" t="s">
        <v>42</v>
      </c>
      <c r="V165" s="15" t="s">
        <v>187</v>
      </c>
      <c r="W165" s="15" t="s">
        <v>14</v>
      </c>
      <c r="X165" s="15" t="s">
        <v>44</v>
      </c>
      <c r="Y165" s="18" t="str">
        <f t="shared" si="12"/>
        <v>Domestique</v>
      </c>
      <c r="Z165" s="19">
        <v>0.9</v>
      </c>
      <c r="AA165" s="19" t="s">
        <v>1268</v>
      </c>
      <c r="AB165" s="19" t="s">
        <v>1269</v>
      </c>
      <c r="AC165" s="19" t="s">
        <v>1270</v>
      </c>
      <c r="AD165" s="15">
        <f t="shared" si="13"/>
        <v>97</v>
      </c>
      <c r="AE165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6" spans="1:31" s="15" customFormat="1" x14ac:dyDescent="0.35">
      <c r="A166" s="15" t="s">
        <v>38</v>
      </c>
      <c r="B166" s="15" t="s">
        <v>41</v>
      </c>
      <c r="C166" s="15" t="s">
        <v>16</v>
      </c>
      <c r="D166" s="15" t="s">
        <v>19</v>
      </c>
      <c r="E166" s="15" t="s">
        <v>17</v>
      </c>
      <c r="F166" s="15" t="s">
        <v>18</v>
      </c>
      <c r="G166" s="15" t="s">
        <v>11</v>
      </c>
      <c r="H166" s="16">
        <v>5912</v>
      </c>
      <c r="I166" s="15" t="s">
        <v>24</v>
      </c>
      <c r="J166" s="15" t="s">
        <v>45</v>
      </c>
      <c r="K166" s="15" t="s">
        <v>20</v>
      </c>
      <c r="L166" s="15" t="s">
        <v>22</v>
      </c>
      <c r="M166" s="15" t="s">
        <v>23</v>
      </c>
      <c r="N166" s="15" t="s">
        <v>11</v>
      </c>
      <c r="O166" s="15" t="s">
        <v>188</v>
      </c>
      <c r="P166" s="15">
        <v>461016</v>
      </c>
      <c r="Q166" s="15">
        <v>49988115900028</v>
      </c>
      <c r="R166" s="16">
        <v>47</v>
      </c>
      <c r="S166" s="17">
        <v>45679.470833333333</v>
      </c>
      <c r="T166" s="15" t="s">
        <v>189</v>
      </c>
      <c r="U166" s="15" t="s">
        <v>42</v>
      </c>
      <c r="V166" s="15" t="s">
        <v>190</v>
      </c>
      <c r="W166" s="15" t="s">
        <v>14</v>
      </c>
      <c r="X166" s="15" t="s">
        <v>44</v>
      </c>
      <c r="Y166" s="18" t="str">
        <f t="shared" si="12"/>
        <v>Domestique</v>
      </c>
      <c r="Z166" s="19">
        <v>0.9</v>
      </c>
      <c r="AA166" s="19" t="s">
        <v>1268</v>
      </c>
      <c r="AB166" s="19" t="s">
        <v>1269</v>
      </c>
      <c r="AC166" s="19" t="s">
        <v>1270</v>
      </c>
      <c r="AD166" s="15">
        <f t="shared" si="13"/>
        <v>97</v>
      </c>
      <c r="AE166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7" spans="1:31" s="15" customFormat="1" x14ac:dyDescent="0.35">
      <c r="A167" s="15" t="s">
        <v>38</v>
      </c>
      <c r="B167" s="15" t="s">
        <v>41</v>
      </c>
      <c r="C167" s="15" t="s">
        <v>16</v>
      </c>
      <c r="D167" s="15" t="s">
        <v>19</v>
      </c>
      <c r="E167" s="15" t="s">
        <v>17</v>
      </c>
      <c r="F167" s="15" t="s">
        <v>18</v>
      </c>
      <c r="G167" s="15" t="s">
        <v>11</v>
      </c>
      <c r="H167" s="16">
        <v>5912</v>
      </c>
      <c r="I167" s="15" t="s">
        <v>24</v>
      </c>
      <c r="J167" s="15" t="s">
        <v>45</v>
      </c>
      <c r="K167" s="15" t="s">
        <v>20</v>
      </c>
      <c r="L167" s="15" t="s">
        <v>22</v>
      </c>
      <c r="M167" s="15" t="s">
        <v>23</v>
      </c>
      <c r="N167" s="15" t="s">
        <v>11</v>
      </c>
      <c r="O167" s="15" t="s">
        <v>191</v>
      </c>
      <c r="P167" s="15">
        <v>460647</v>
      </c>
      <c r="Q167" s="15">
        <v>52011323400022</v>
      </c>
      <c r="R167" s="16">
        <v>47</v>
      </c>
      <c r="S167" s="17">
        <v>45678.736111111109</v>
      </c>
      <c r="T167" s="15" t="s">
        <v>192</v>
      </c>
      <c r="U167" s="15" t="s">
        <v>42</v>
      </c>
      <c r="V167" s="15" t="s">
        <v>193</v>
      </c>
      <c r="W167" s="15" t="s">
        <v>14</v>
      </c>
      <c r="X167" s="15" t="s">
        <v>44</v>
      </c>
      <c r="Y167" s="18" t="str">
        <f t="shared" si="12"/>
        <v>Domestique</v>
      </c>
      <c r="Z167" s="19">
        <v>0.9</v>
      </c>
      <c r="AA167" s="19" t="s">
        <v>1268</v>
      </c>
      <c r="AB167" s="19" t="s">
        <v>1269</v>
      </c>
      <c r="AC167" s="19" t="s">
        <v>1270</v>
      </c>
      <c r="AD167" s="15">
        <f t="shared" si="13"/>
        <v>97</v>
      </c>
      <c r="AE167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8" spans="1:31" s="15" customFormat="1" x14ac:dyDescent="0.35">
      <c r="A168" s="15" t="s">
        <v>38</v>
      </c>
      <c r="B168" s="15" t="s">
        <v>41</v>
      </c>
      <c r="C168" s="15" t="s">
        <v>16</v>
      </c>
      <c r="D168" s="15" t="s">
        <v>19</v>
      </c>
      <c r="E168" s="15" t="s">
        <v>17</v>
      </c>
      <c r="F168" s="15" t="s">
        <v>18</v>
      </c>
      <c r="G168" s="15" t="s">
        <v>11</v>
      </c>
      <c r="H168" s="16">
        <v>5912</v>
      </c>
      <c r="I168" s="15" t="s">
        <v>24</v>
      </c>
      <c r="J168" s="15" t="s">
        <v>45</v>
      </c>
      <c r="K168" s="15" t="s">
        <v>20</v>
      </c>
      <c r="L168" s="15" t="s">
        <v>22</v>
      </c>
      <c r="M168" s="15" t="s">
        <v>23</v>
      </c>
      <c r="N168" s="15" t="s">
        <v>11</v>
      </c>
      <c r="O168" s="15" t="s">
        <v>194</v>
      </c>
      <c r="P168" s="15">
        <v>460346</v>
      </c>
      <c r="Q168" s="15">
        <v>89414949100017</v>
      </c>
      <c r="R168" s="16">
        <v>47</v>
      </c>
      <c r="S168" s="17">
        <v>45678.398611111108</v>
      </c>
      <c r="T168" s="15" t="s">
        <v>195</v>
      </c>
      <c r="U168" s="15" t="s">
        <v>42</v>
      </c>
      <c r="V168" s="15" t="s">
        <v>196</v>
      </c>
      <c r="W168" s="15" t="s">
        <v>14</v>
      </c>
      <c r="X168" s="15" t="s">
        <v>44</v>
      </c>
      <c r="Y168" s="18" t="str">
        <f t="shared" si="12"/>
        <v>Domestique</v>
      </c>
      <c r="Z168" s="19">
        <v>0.9</v>
      </c>
      <c r="AA168" s="19" t="s">
        <v>1268</v>
      </c>
      <c r="AB168" s="19" t="s">
        <v>1269</v>
      </c>
      <c r="AC168" s="19" t="s">
        <v>1270</v>
      </c>
      <c r="AD168" s="15">
        <f t="shared" si="13"/>
        <v>97</v>
      </c>
      <c r="AE168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69" spans="1:31" s="15" customFormat="1" x14ac:dyDescent="0.35">
      <c r="A169" s="15" t="s">
        <v>38</v>
      </c>
      <c r="B169" s="15" t="s">
        <v>41</v>
      </c>
      <c r="C169" s="15" t="s">
        <v>16</v>
      </c>
      <c r="D169" s="15" t="s">
        <v>19</v>
      </c>
      <c r="E169" s="15" t="s">
        <v>17</v>
      </c>
      <c r="F169" s="15" t="s">
        <v>18</v>
      </c>
      <c r="G169" s="15" t="s">
        <v>11</v>
      </c>
      <c r="H169" s="16">
        <v>5912</v>
      </c>
      <c r="I169" s="15" t="s">
        <v>24</v>
      </c>
      <c r="J169" s="15" t="s">
        <v>45</v>
      </c>
      <c r="K169" s="15" t="s">
        <v>20</v>
      </c>
      <c r="L169" s="15" t="s">
        <v>22</v>
      </c>
      <c r="M169" s="15" t="s">
        <v>23</v>
      </c>
      <c r="N169" s="15" t="s">
        <v>11</v>
      </c>
      <c r="O169" s="15" t="s">
        <v>197</v>
      </c>
      <c r="P169" s="15">
        <v>458879</v>
      </c>
      <c r="Q169" s="15">
        <v>52299202300013</v>
      </c>
      <c r="R169" s="16">
        <v>47</v>
      </c>
      <c r="S169" s="17">
        <v>45674.416666666664</v>
      </c>
      <c r="T169" s="15" t="s">
        <v>198</v>
      </c>
      <c r="U169" s="15" t="s">
        <v>42</v>
      </c>
      <c r="V169" s="15" t="s">
        <v>199</v>
      </c>
      <c r="W169" s="15" t="s">
        <v>14</v>
      </c>
      <c r="X169" s="15" t="s">
        <v>44</v>
      </c>
      <c r="Y169" s="18" t="str">
        <f t="shared" si="12"/>
        <v>Domestique</v>
      </c>
      <c r="Z169" s="19">
        <v>0.9</v>
      </c>
      <c r="AA169" s="19" t="s">
        <v>1268</v>
      </c>
      <c r="AB169" s="19" t="s">
        <v>1269</v>
      </c>
      <c r="AC169" s="19" t="s">
        <v>1270</v>
      </c>
      <c r="AD169" s="15">
        <f t="shared" si="13"/>
        <v>97</v>
      </c>
      <c r="AE169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0" spans="1:31" s="15" customFormat="1" x14ac:dyDescent="0.35">
      <c r="A170" s="15" t="s">
        <v>38</v>
      </c>
      <c r="B170" s="15" t="s">
        <v>41</v>
      </c>
      <c r="C170" s="15" t="s">
        <v>16</v>
      </c>
      <c r="D170" s="15" t="s">
        <v>19</v>
      </c>
      <c r="E170" s="15" t="s">
        <v>17</v>
      </c>
      <c r="F170" s="15" t="s">
        <v>18</v>
      </c>
      <c r="G170" s="15" t="s">
        <v>11</v>
      </c>
      <c r="H170" s="16">
        <v>5912</v>
      </c>
      <c r="I170" s="15" t="s">
        <v>24</v>
      </c>
      <c r="J170" s="15" t="s">
        <v>45</v>
      </c>
      <c r="K170" s="15" t="s">
        <v>20</v>
      </c>
      <c r="L170" s="15" t="s">
        <v>22</v>
      </c>
      <c r="M170" s="15" t="s">
        <v>23</v>
      </c>
      <c r="N170" s="15" t="s">
        <v>11</v>
      </c>
      <c r="O170" s="15" t="s">
        <v>200</v>
      </c>
      <c r="P170" s="15">
        <v>457434</v>
      </c>
      <c r="Q170" s="15">
        <v>93946307100018</v>
      </c>
      <c r="R170" s="16">
        <v>86</v>
      </c>
      <c r="S170" s="17">
        <v>45671.670138888891</v>
      </c>
      <c r="T170" s="15" t="s">
        <v>201</v>
      </c>
      <c r="U170" s="15" t="s">
        <v>42</v>
      </c>
      <c r="V170" s="15" t="s">
        <v>202</v>
      </c>
      <c r="W170" s="15" t="s">
        <v>14</v>
      </c>
      <c r="X170" s="15" t="s">
        <v>44</v>
      </c>
      <c r="Y170" s="18" t="str">
        <f t="shared" si="12"/>
        <v>Domestique</v>
      </c>
      <c r="Z170" s="19">
        <v>0.9</v>
      </c>
      <c r="AA170" s="19" t="s">
        <v>1268</v>
      </c>
      <c r="AB170" s="19" t="s">
        <v>1269</v>
      </c>
      <c r="AC170" s="19" t="s">
        <v>1270</v>
      </c>
      <c r="AD170" s="15">
        <f t="shared" si="13"/>
        <v>97</v>
      </c>
      <c r="AE170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1" spans="1:31" s="15" customFormat="1" x14ac:dyDescent="0.35">
      <c r="A171" s="15" t="s">
        <v>38</v>
      </c>
      <c r="B171" s="15" t="s">
        <v>41</v>
      </c>
      <c r="C171" s="15" t="s">
        <v>16</v>
      </c>
      <c r="D171" s="15" t="s">
        <v>19</v>
      </c>
      <c r="E171" s="15" t="s">
        <v>17</v>
      </c>
      <c r="F171" s="15" t="s">
        <v>18</v>
      </c>
      <c r="G171" s="15" t="s">
        <v>11</v>
      </c>
      <c r="H171" s="16">
        <v>5912</v>
      </c>
      <c r="I171" s="15" t="s">
        <v>24</v>
      </c>
      <c r="J171" s="15" t="s">
        <v>45</v>
      </c>
      <c r="K171" s="15" t="s">
        <v>20</v>
      </c>
      <c r="L171" s="15" t="s">
        <v>22</v>
      </c>
      <c r="M171" s="15" t="s">
        <v>23</v>
      </c>
      <c r="N171" s="15" t="s">
        <v>11</v>
      </c>
      <c r="O171" s="15" t="s">
        <v>203</v>
      </c>
      <c r="P171" s="15">
        <v>457316</v>
      </c>
      <c r="Q171" s="15">
        <v>93935913900010</v>
      </c>
      <c r="R171" s="16">
        <v>47</v>
      </c>
      <c r="S171" s="17">
        <v>45671.620138888888</v>
      </c>
      <c r="T171" s="15" t="s">
        <v>204</v>
      </c>
      <c r="U171" s="15" t="s">
        <v>42</v>
      </c>
      <c r="V171" s="15" t="s">
        <v>205</v>
      </c>
      <c r="W171" s="15" t="s">
        <v>14</v>
      </c>
      <c r="X171" s="15" t="s">
        <v>44</v>
      </c>
      <c r="Y171" s="18" t="str">
        <f t="shared" si="12"/>
        <v>Domestique</v>
      </c>
      <c r="Z171" s="19">
        <v>0.9</v>
      </c>
      <c r="AA171" s="19" t="s">
        <v>1268</v>
      </c>
      <c r="AB171" s="19" t="s">
        <v>1269</v>
      </c>
      <c r="AC171" s="19" t="s">
        <v>1270</v>
      </c>
      <c r="AD171" s="15">
        <f t="shared" si="13"/>
        <v>97</v>
      </c>
      <c r="AE171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2" spans="1:31" s="15" customFormat="1" x14ac:dyDescent="0.35">
      <c r="A172" s="15" t="s">
        <v>38</v>
      </c>
      <c r="B172" s="15" t="s">
        <v>41</v>
      </c>
      <c r="C172" s="15" t="s">
        <v>16</v>
      </c>
      <c r="D172" s="15" t="s">
        <v>19</v>
      </c>
      <c r="E172" s="15" t="s">
        <v>17</v>
      </c>
      <c r="F172" s="15" t="s">
        <v>18</v>
      </c>
      <c r="G172" s="15" t="s">
        <v>11</v>
      </c>
      <c r="H172" s="16">
        <v>5912</v>
      </c>
      <c r="I172" s="15" t="s">
        <v>24</v>
      </c>
      <c r="J172" s="15" t="s">
        <v>45</v>
      </c>
      <c r="K172" s="15" t="s">
        <v>20</v>
      </c>
      <c r="L172" s="15" t="s">
        <v>22</v>
      </c>
      <c r="M172" s="15" t="s">
        <v>23</v>
      </c>
      <c r="N172" s="15" t="s">
        <v>11</v>
      </c>
      <c r="O172" s="15" t="s">
        <v>206</v>
      </c>
      <c r="P172" s="15">
        <v>457288</v>
      </c>
      <c r="Q172" s="15">
        <v>82062919400011</v>
      </c>
      <c r="R172" s="16">
        <v>47</v>
      </c>
      <c r="S172" s="17">
        <v>45671.521527777775</v>
      </c>
      <c r="T172" s="15" t="s">
        <v>207</v>
      </c>
      <c r="U172" s="15" t="s">
        <v>42</v>
      </c>
      <c r="V172" s="15" t="s">
        <v>208</v>
      </c>
      <c r="W172" s="15" t="s">
        <v>14</v>
      </c>
      <c r="X172" s="15" t="s">
        <v>44</v>
      </c>
      <c r="Y172" s="18" t="str">
        <f t="shared" si="12"/>
        <v>Domestique</v>
      </c>
      <c r="Z172" s="19">
        <v>0.9</v>
      </c>
      <c r="AA172" s="19" t="s">
        <v>1268</v>
      </c>
      <c r="AB172" s="19" t="s">
        <v>1269</v>
      </c>
      <c r="AC172" s="19" t="s">
        <v>1270</v>
      </c>
      <c r="AD172" s="15">
        <f t="shared" si="13"/>
        <v>97</v>
      </c>
      <c r="AE172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3" spans="1:31" s="15" customFormat="1" x14ac:dyDescent="0.35">
      <c r="A173" s="15" t="s">
        <v>38</v>
      </c>
      <c r="B173" s="15" t="s">
        <v>41</v>
      </c>
      <c r="C173" s="15" t="s">
        <v>16</v>
      </c>
      <c r="D173" s="15" t="s">
        <v>19</v>
      </c>
      <c r="E173" s="15" t="s">
        <v>17</v>
      </c>
      <c r="F173" s="15" t="s">
        <v>18</v>
      </c>
      <c r="G173" s="15" t="s">
        <v>11</v>
      </c>
      <c r="H173" s="16">
        <v>5912</v>
      </c>
      <c r="I173" s="15" t="s">
        <v>24</v>
      </c>
      <c r="J173" s="15" t="s">
        <v>45</v>
      </c>
      <c r="K173" s="15" t="s">
        <v>20</v>
      </c>
      <c r="L173" s="15" t="s">
        <v>22</v>
      </c>
      <c r="M173" s="15" t="s">
        <v>23</v>
      </c>
      <c r="N173" s="15" t="s">
        <v>11</v>
      </c>
      <c r="O173" s="15" t="s">
        <v>209</v>
      </c>
      <c r="P173" s="15">
        <v>455999</v>
      </c>
      <c r="Q173" s="15">
        <v>82828060200016</v>
      </c>
      <c r="R173" s="16">
        <v>47</v>
      </c>
      <c r="S173" s="17">
        <v>45667.77847222222</v>
      </c>
      <c r="T173" s="15" t="s">
        <v>210</v>
      </c>
      <c r="U173" s="15" t="s">
        <v>42</v>
      </c>
      <c r="V173" s="15" t="s">
        <v>211</v>
      </c>
      <c r="W173" s="15" t="s">
        <v>14</v>
      </c>
      <c r="X173" s="15" t="s">
        <v>44</v>
      </c>
      <c r="Y173" s="18" t="str">
        <f t="shared" si="12"/>
        <v>Domestique</v>
      </c>
      <c r="Z173" s="19">
        <v>0.9</v>
      </c>
      <c r="AA173" s="19" t="s">
        <v>1268</v>
      </c>
      <c r="AB173" s="19" t="s">
        <v>1269</v>
      </c>
      <c r="AC173" s="19" t="s">
        <v>1270</v>
      </c>
      <c r="AD173" s="15">
        <f t="shared" si="13"/>
        <v>97</v>
      </c>
      <c r="AE173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4" spans="1:31" s="15" customFormat="1" x14ac:dyDescent="0.35">
      <c r="A174" s="15" t="s">
        <v>38</v>
      </c>
      <c r="B174" s="15" t="s">
        <v>41</v>
      </c>
      <c r="C174" s="15" t="s">
        <v>16</v>
      </c>
      <c r="D174" s="15" t="s">
        <v>19</v>
      </c>
      <c r="E174" s="15" t="s">
        <v>17</v>
      </c>
      <c r="F174" s="15" t="s">
        <v>18</v>
      </c>
      <c r="G174" s="15" t="s">
        <v>11</v>
      </c>
      <c r="H174" s="16">
        <v>5912</v>
      </c>
      <c r="I174" s="15" t="s">
        <v>24</v>
      </c>
      <c r="J174" s="15" t="s">
        <v>45</v>
      </c>
      <c r="K174" s="15" t="s">
        <v>20</v>
      </c>
      <c r="L174" s="15" t="s">
        <v>22</v>
      </c>
      <c r="M174" s="15" t="s">
        <v>23</v>
      </c>
      <c r="N174" s="15" t="s">
        <v>11</v>
      </c>
      <c r="O174" s="15" t="s">
        <v>212</v>
      </c>
      <c r="P174" s="15">
        <v>455993</v>
      </c>
      <c r="Q174" s="15">
        <v>39340837200018</v>
      </c>
      <c r="R174" s="16">
        <v>47</v>
      </c>
      <c r="S174" s="17">
        <v>45667.744444444441</v>
      </c>
      <c r="T174" s="15" t="s">
        <v>213</v>
      </c>
      <c r="U174" s="15" t="s">
        <v>42</v>
      </c>
      <c r="V174" s="15" t="s">
        <v>214</v>
      </c>
      <c r="W174" s="15" t="s">
        <v>14</v>
      </c>
      <c r="X174" s="15" t="s">
        <v>44</v>
      </c>
      <c r="Y174" s="18" t="str">
        <f t="shared" si="12"/>
        <v>Domestique</v>
      </c>
      <c r="Z174" s="19">
        <v>0.9</v>
      </c>
      <c r="AA174" s="19" t="s">
        <v>1268</v>
      </c>
      <c r="AB174" s="19" t="s">
        <v>1269</v>
      </c>
      <c r="AC174" s="19" t="s">
        <v>1270</v>
      </c>
      <c r="AD174" s="15">
        <f t="shared" si="13"/>
        <v>97</v>
      </c>
      <c r="AE174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5" spans="1:31" s="15" customFormat="1" x14ac:dyDescent="0.35">
      <c r="A175" s="15" t="s">
        <v>38</v>
      </c>
      <c r="B175" s="15" t="s">
        <v>41</v>
      </c>
      <c r="C175" s="15" t="s">
        <v>16</v>
      </c>
      <c r="D175" s="15" t="s">
        <v>19</v>
      </c>
      <c r="E175" s="15" t="s">
        <v>17</v>
      </c>
      <c r="F175" s="15" t="s">
        <v>18</v>
      </c>
      <c r="G175" s="15" t="s">
        <v>11</v>
      </c>
      <c r="H175" s="16">
        <v>5912</v>
      </c>
      <c r="I175" s="15" t="s">
        <v>24</v>
      </c>
      <c r="J175" s="15" t="s">
        <v>45</v>
      </c>
      <c r="K175" s="15" t="s">
        <v>20</v>
      </c>
      <c r="L175" s="15" t="s">
        <v>22</v>
      </c>
      <c r="M175" s="15" t="s">
        <v>23</v>
      </c>
      <c r="N175" s="15" t="s">
        <v>11</v>
      </c>
      <c r="O175" s="15" t="s">
        <v>215</v>
      </c>
      <c r="P175" s="15">
        <v>455778</v>
      </c>
      <c r="Q175" s="15">
        <v>39444582900028</v>
      </c>
      <c r="R175" s="16">
        <v>47</v>
      </c>
      <c r="S175" s="17">
        <v>45667.517361111109</v>
      </c>
      <c r="T175" s="15" t="s">
        <v>216</v>
      </c>
      <c r="U175" s="15" t="s">
        <v>42</v>
      </c>
      <c r="V175" s="15" t="s">
        <v>217</v>
      </c>
      <c r="W175" s="15" t="s">
        <v>14</v>
      </c>
      <c r="X175" s="15" t="s">
        <v>44</v>
      </c>
      <c r="Y175" s="18" t="str">
        <f t="shared" si="12"/>
        <v>Domestique</v>
      </c>
      <c r="Z175" s="19">
        <v>0.9</v>
      </c>
      <c r="AA175" s="19" t="s">
        <v>1268</v>
      </c>
      <c r="AB175" s="19" t="s">
        <v>1269</v>
      </c>
      <c r="AC175" s="19" t="s">
        <v>1270</v>
      </c>
      <c r="AD175" s="15">
        <f t="shared" si="13"/>
        <v>97</v>
      </c>
      <c r="AE175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6" spans="1:31" s="15" customFormat="1" x14ac:dyDescent="0.35">
      <c r="A176" s="15" t="s">
        <v>38</v>
      </c>
      <c r="B176" s="15" t="s">
        <v>41</v>
      </c>
      <c r="C176" s="15" t="s">
        <v>16</v>
      </c>
      <c r="D176" s="15" t="s">
        <v>19</v>
      </c>
      <c r="E176" s="15" t="s">
        <v>17</v>
      </c>
      <c r="F176" s="15" t="s">
        <v>18</v>
      </c>
      <c r="G176" s="15" t="s">
        <v>11</v>
      </c>
      <c r="H176" s="16">
        <v>5912</v>
      </c>
      <c r="I176" s="15" t="s">
        <v>24</v>
      </c>
      <c r="J176" s="15" t="s">
        <v>45</v>
      </c>
      <c r="K176" s="15" t="s">
        <v>20</v>
      </c>
      <c r="L176" s="15" t="s">
        <v>22</v>
      </c>
      <c r="M176" s="15" t="s">
        <v>23</v>
      </c>
      <c r="N176" s="15" t="s">
        <v>11</v>
      </c>
      <c r="O176" s="15" t="s">
        <v>218</v>
      </c>
      <c r="P176" s="15">
        <v>455684</v>
      </c>
      <c r="Q176" s="15">
        <v>93442096900016</v>
      </c>
      <c r="R176" s="16">
        <v>47</v>
      </c>
      <c r="S176" s="17">
        <v>45666.759722222225</v>
      </c>
      <c r="T176" s="15" t="s">
        <v>219</v>
      </c>
      <c r="U176" s="15" t="s">
        <v>42</v>
      </c>
      <c r="V176" s="15" t="s">
        <v>220</v>
      </c>
      <c r="W176" s="15" t="s">
        <v>14</v>
      </c>
      <c r="X176" s="15" t="s">
        <v>44</v>
      </c>
      <c r="Y176" s="18" t="str">
        <f t="shared" si="12"/>
        <v>Domestique</v>
      </c>
      <c r="Z176" s="19">
        <v>0.9</v>
      </c>
      <c r="AA176" s="19" t="s">
        <v>1268</v>
      </c>
      <c r="AB176" s="19" t="s">
        <v>1269</v>
      </c>
      <c r="AC176" s="19" t="s">
        <v>1270</v>
      </c>
      <c r="AD176" s="15">
        <f t="shared" si="13"/>
        <v>97</v>
      </c>
      <c r="AE176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7" spans="1:31" s="15" customFormat="1" x14ac:dyDescent="0.35">
      <c r="A177" s="15" t="s">
        <v>38</v>
      </c>
      <c r="B177" s="15" t="s">
        <v>41</v>
      </c>
      <c r="C177" s="15" t="s">
        <v>16</v>
      </c>
      <c r="D177" s="15" t="s">
        <v>19</v>
      </c>
      <c r="E177" s="15" t="s">
        <v>17</v>
      </c>
      <c r="F177" s="15" t="s">
        <v>18</v>
      </c>
      <c r="G177" s="15" t="s">
        <v>11</v>
      </c>
      <c r="H177" s="16">
        <v>5912</v>
      </c>
      <c r="I177" s="15" t="s">
        <v>24</v>
      </c>
      <c r="J177" s="15" t="s">
        <v>45</v>
      </c>
      <c r="K177" s="15" t="s">
        <v>20</v>
      </c>
      <c r="L177" s="15" t="s">
        <v>22</v>
      </c>
      <c r="M177" s="15" t="s">
        <v>23</v>
      </c>
      <c r="N177" s="15" t="s">
        <v>11</v>
      </c>
      <c r="O177" s="15" t="s">
        <v>221</v>
      </c>
      <c r="P177" s="15">
        <v>455308</v>
      </c>
      <c r="Q177" s="15">
        <v>83054939000045</v>
      </c>
      <c r="R177" s="16">
        <v>47</v>
      </c>
      <c r="S177" s="17">
        <v>45666.479166666664</v>
      </c>
      <c r="T177" s="15" t="s">
        <v>222</v>
      </c>
      <c r="U177" s="15" t="s">
        <v>42</v>
      </c>
      <c r="V177" s="15" t="s">
        <v>223</v>
      </c>
      <c r="W177" s="15" t="s">
        <v>14</v>
      </c>
      <c r="X177" s="15" t="s">
        <v>44</v>
      </c>
      <c r="Y177" s="18" t="str">
        <f t="shared" si="12"/>
        <v>Domestique</v>
      </c>
      <c r="Z177" s="19">
        <v>0.9</v>
      </c>
      <c r="AA177" s="19" t="s">
        <v>1268</v>
      </c>
      <c r="AB177" s="19" t="s">
        <v>1269</v>
      </c>
      <c r="AC177" s="19" t="s">
        <v>1270</v>
      </c>
      <c r="AD177" s="15">
        <f t="shared" si="13"/>
        <v>97</v>
      </c>
      <c r="AE177" s="15" t="str">
        <f t="shared" si="14"/>
        <v>AgentSociÃ©tÃ© ou assimilÃ©eBÃ©nÃ©ficiaire non PPE&lt; 12 moisComplet Ã  jourFrance [FR]5912Aucune occurence (12 mois glissants)ProximitÃ©CB/Visa MastercardUniquee-paiement avec 3D SecureFrance [FR]</v>
      </c>
    </row>
    <row r="178" spans="1:31" s="15" customFormat="1" x14ac:dyDescent="0.35">
      <c r="A178" s="15" t="s">
        <v>38</v>
      </c>
      <c r="B178" s="15" t="s">
        <v>41</v>
      </c>
      <c r="C178" s="15" t="s">
        <v>16</v>
      </c>
      <c r="D178" s="15" t="s">
        <v>19</v>
      </c>
      <c r="E178" s="15" t="s">
        <v>17</v>
      </c>
      <c r="F178" s="15" t="s">
        <v>18</v>
      </c>
      <c r="G178" s="15" t="s">
        <v>11</v>
      </c>
      <c r="H178" s="16">
        <v>5912</v>
      </c>
      <c r="I178" s="15" t="s">
        <v>24</v>
      </c>
      <c r="J178" s="15" t="s">
        <v>45</v>
      </c>
      <c r="K178" s="15" t="s">
        <v>20</v>
      </c>
      <c r="L178" s="15" t="s">
        <v>22</v>
      </c>
      <c r="M178" s="15" t="s">
        <v>23</v>
      </c>
      <c r="N178" s="15" t="s">
        <v>11</v>
      </c>
      <c r="O178" s="15" t="s">
        <v>224</v>
      </c>
      <c r="P178" s="15">
        <v>452447</v>
      </c>
      <c r="Q178" s="15">
        <v>80934704000010</v>
      </c>
      <c r="R178" s="16">
        <v>47</v>
      </c>
      <c r="S178" s="17">
        <v>45656.519444444442</v>
      </c>
      <c r="T178" s="15" t="s">
        <v>225</v>
      </c>
      <c r="U178" s="15" t="s">
        <v>42</v>
      </c>
      <c r="V178" s="15" t="s">
        <v>226</v>
      </c>
      <c r="W178" s="15" t="s">
        <v>14</v>
      </c>
      <c r="X178" s="15" t="s">
        <v>44</v>
      </c>
      <c r="Y178" s="18" t="str">
        <f t="shared" ref="Y178:Y209" si="15">+IF(G178=N178,"Domestique","Autre")</f>
        <v>Domestique</v>
      </c>
      <c r="Z178" s="19">
        <v>0.9</v>
      </c>
      <c r="AA178" s="19" t="s">
        <v>1268</v>
      </c>
      <c r="AB178" s="19" t="s">
        <v>1269</v>
      </c>
      <c r="AC178" s="19" t="s">
        <v>1270</v>
      </c>
      <c r="AD178" s="15">
        <f t="shared" ref="AD178:AD209" si="16">COUNTIFS($AE$2:$AE$2432,AE178)</f>
        <v>97</v>
      </c>
      <c r="AE178" s="15" t="str">
        <f t="shared" ref="AE178:AE209" si="17">+B178&amp;C178&amp;D178&amp;E178&amp;F178&amp;G178&amp;H178&amp;I178&amp;J178&amp;K178&amp;L178&amp;M178&amp;N178</f>
        <v>AgentSociÃ©tÃ© ou assimilÃ©eBÃ©nÃ©ficiaire non PPE&lt; 12 moisComplet Ã  jourFrance [FR]5912Aucune occurence (12 mois glissants)ProximitÃ©CB/Visa MastercardUniquee-paiement avec 3D SecureFrance [FR]</v>
      </c>
    </row>
    <row r="179" spans="1:31" s="15" customFormat="1" x14ac:dyDescent="0.35">
      <c r="A179" s="15" t="s">
        <v>38</v>
      </c>
      <c r="B179" s="15" t="s">
        <v>41</v>
      </c>
      <c r="C179" s="15" t="s">
        <v>16</v>
      </c>
      <c r="D179" s="15" t="s">
        <v>19</v>
      </c>
      <c r="E179" s="15" t="s">
        <v>17</v>
      </c>
      <c r="F179" s="15" t="s">
        <v>18</v>
      </c>
      <c r="G179" s="15" t="s">
        <v>11</v>
      </c>
      <c r="H179" s="16">
        <v>5912</v>
      </c>
      <c r="I179" s="15" t="s">
        <v>24</v>
      </c>
      <c r="J179" s="15" t="s">
        <v>45</v>
      </c>
      <c r="K179" s="15" t="s">
        <v>20</v>
      </c>
      <c r="L179" s="15" t="s">
        <v>22</v>
      </c>
      <c r="M179" s="15" t="s">
        <v>23</v>
      </c>
      <c r="N179" s="15" t="s">
        <v>11</v>
      </c>
      <c r="O179" s="15" t="s">
        <v>227</v>
      </c>
      <c r="P179" s="15">
        <v>452359</v>
      </c>
      <c r="Q179" s="15">
        <v>49242881800024</v>
      </c>
      <c r="R179" s="16">
        <v>47</v>
      </c>
      <c r="S179" s="17">
        <v>45656.511111111111</v>
      </c>
      <c r="T179" s="15" t="s">
        <v>228</v>
      </c>
      <c r="U179" s="15" t="s">
        <v>42</v>
      </c>
      <c r="V179" s="15" t="s">
        <v>229</v>
      </c>
      <c r="W179" s="15" t="s">
        <v>14</v>
      </c>
      <c r="X179" s="15" t="s">
        <v>44</v>
      </c>
      <c r="Y179" s="18" t="str">
        <f t="shared" si="15"/>
        <v>Domestique</v>
      </c>
      <c r="Z179" s="19">
        <v>0.9</v>
      </c>
      <c r="AA179" s="19" t="s">
        <v>1268</v>
      </c>
      <c r="AB179" s="19" t="s">
        <v>1269</v>
      </c>
      <c r="AC179" s="19" t="s">
        <v>1270</v>
      </c>
      <c r="AD179" s="15">
        <f t="shared" si="16"/>
        <v>97</v>
      </c>
      <c r="AE179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0" spans="1:31" s="15" customFormat="1" x14ac:dyDescent="0.35">
      <c r="A180" s="15" t="s">
        <v>38</v>
      </c>
      <c r="B180" s="15" t="s">
        <v>41</v>
      </c>
      <c r="C180" s="15" t="s">
        <v>16</v>
      </c>
      <c r="D180" s="15" t="s">
        <v>19</v>
      </c>
      <c r="E180" s="15" t="s">
        <v>17</v>
      </c>
      <c r="F180" s="15" t="s">
        <v>18</v>
      </c>
      <c r="G180" s="15" t="s">
        <v>11</v>
      </c>
      <c r="H180" s="16">
        <v>5912</v>
      </c>
      <c r="I180" s="15" t="s">
        <v>24</v>
      </c>
      <c r="J180" s="15" t="s">
        <v>45</v>
      </c>
      <c r="K180" s="15" t="s">
        <v>20</v>
      </c>
      <c r="L180" s="15" t="s">
        <v>22</v>
      </c>
      <c r="M180" s="15" t="s">
        <v>23</v>
      </c>
      <c r="N180" s="15" t="s">
        <v>11</v>
      </c>
      <c r="O180" s="15" t="s">
        <v>230</v>
      </c>
      <c r="P180" s="15">
        <v>450770</v>
      </c>
      <c r="Q180" s="15">
        <v>53447475400015</v>
      </c>
      <c r="R180" s="16">
        <v>47</v>
      </c>
      <c r="S180" s="17">
        <v>45646.661111111112</v>
      </c>
      <c r="T180" s="15" t="s">
        <v>231</v>
      </c>
      <c r="U180" s="15" t="s">
        <v>42</v>
      </c>
      <c r="V180" s="15" t="s">
        <v>232</v>
      </c>
      <c r="W180" s="15" t="s">
        <v>14</v>
      </c>
      <c r="X180" s="15" t="s">
        <v>44</v>
      </c>
      <c r="Y180" s="18" t="str">
        <f t="shared" si="15"/>
        <v>Domestique</v>
      </c>
      <c r="Z180" s="19">
        <v>0.9</v>
      </c>
      <c r="AA180" s="19" t="s">
        <v>1268</v>
      </c>
      <c r="AB180" s="19" t="s">
        <v>1269</v>
      </c>
      <c r="AC180" s="19" t="s">
        <v>1270</v>
      </c>
      <c r="AD180" s="15">
        <f t="shared" si="16"/>
        <v>97</v>
      </c>
      <c r="AE180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1" spans="1:31" s="15" customFormat="1" x14ac:dyDescent="0.35">
      <c r="A181" s="15" t="s">
        <v>38</v>
      </c>
      <c r="B181" s="15" t="s">
        <v>41</v>
      </c>
      <c r="C181" s="15" t="s">
        <v>16</v>
      </c>
      <c r="D181" s="15" t="s">
        <v>19</v>
      </c>
      <c r="E181" s="15" t="s">
        <v>17</v>
      </c>
      <c r="F181" s="15" t="s">
        <v>18</v>
      </c>
      <c r="G181" s="15" t="s">
        <v>11</v>
      </c>
      <c r="H181" s="16">
        <v>5912</v>
      </c>
      <c r="I181" s="15" t="s">
        <v>24</v>
      </c>
      <c r="J181" s="15" t="s">
        <v>45</v>
      </c>
      <c r="K181" s="15" t="s">
        <v>20</v>
      </c>
      <c r="L181" s="15" t="s">
        <v>22</v>
      </c>
      <c r="M181" s="15" t="s">
        <v>23</v>
      </c>
      <c r="N181" s="15" t="s">
        <v>11</v>
      </c>
      <c r="O181" s="15" t="s">
        <v>233</v>
      </c>
      <c r="P181" s="15">
        <v>450402</v>
      </c>
      <c r="Q181" s="15">
        <v>93824134600015</v>
      </c>
      <c r="R181" s="16">
        <v>86</v>
      </c>
      <c r="S181" s="17">
        <v>45645.592361111114</v>
      </c>
      <c r="T181" s="15" t="s">
        <v>234</v>
      </c>
      <c r="U181" s="15" t="s">
        <v>42</v>
      </c>
      <c r="V181" s="15" t="s">
        <v>235</v>
      </c>
      <c r="W181" s="15" t="s">
        <v>14</v>
      </c>
      <c r="X181" s="15" t="s">
        <v>44</v>
      </c>
      <c r="Y181" s="18" t="str">
        <f t="shared" si="15"/>
        <v>Domestique</v>
      </c>
      <c r="Z181" s="19">
        <v>0.9</v>
      </c>
      <c r="AA181" s="19" t="s">
        <v>1268</v>
      </c>
      <c r="AB181" s="19" t="s">
        <v>1269</v>
      </c>
      <c r="AC181" s="19" t="s">
        <v>1270</v>
      </c>
      <c r="AD181" s="15">
        <f t="shared" si="16"/>
        <v>97</v>
      </c>
      <c r="AE181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2" spans="1:31" s="15" customFormat="1" x14ac:dyDescent="0.35">
      <c r="A182" s="15" t="s">
        <v>38</v>
      </c>
      <c r="B182" s="15" t="s">
        <v>41</v>
      </c>
      <c r="C182" s="15" t="s">
        <v>16</v>
      </c>
      <c r="D182" s="15" t="s">
        <v>19</v>
      </c>
      <c r="E182" s="15" t="s">
        <v>17</v>
      </c>
      <c r="F182" s="15" t="s">
        <v>18</v>
      </c>
      <c r="G182" s="15" t="s">
        <v>11</v>
      </c>
      <c r="H182" s="16">
        <v>5912</v>
      </c>
      <c r="I182" s="15" t="s">
        <v>24</v>
      </c>
      <c r="J182" s="15" t="s">
        <v>45</v>
      </c>
      <c r="K182" s="15" t="s">
        <v>20</v>
      </c>
      <c r="L182" s="15" t="s">
        <v>22</v>
      </c>
      <c r="M182" s="15" t="s">
        <v>23</v>
      </c>
      <c r="N182" s="15" t="s">
        <v>11</v>
      </c>
      <c r="O182" s="15" t="s">
        <v>236</v>
      </c>
      <c r="P182" s="15">
        <v>450077</v>
      </c>
      <c r="Q182" s="15">
        <v>90315214800016</v>
      </c>
      <c r="R182" s="16">
        <v>47</v>
      </c>
      <c r="S182" s="17">
        <v>45644.512499999997</v>
      </c>
      <c r="T182" s="15" t="s">
        <v>237</v>
      </c>
      <c r="U182" s="15" t="s">
        <v>42</v>
      </c>
      <c r="V182" s="15" t="s">
        <v>238</v>
      </c>
      <c r="W182" s="15" t="s">
        <v>14</v>
      </c>
      <c r="X182" s="15" t="s">
        <v>44</v>
      </c>
      <c r="Y182" s="18" t="str">
        <f t="shared" si="15"/>
        <v>Domestique</v>
      </c>
      <c r="Z182" s="19">
        <v>0.9</v>
      </c>
      <c r="AA182" s="19" t="s">
        <v>1268</v>
      </c>
      <c r="AB182" s="19" t="s">
        <v>1269</v>
      </c>
      <c r="AC182" s="19" t="s">
        <v>1270</v>
      </c>
      <c r="AD182" s="15">
        <f t="shared" si="16"/>
        <v>97</v>
      </c>
      <c r="AE182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3" spans="1:31" s="15" customFormat="1" x14ac:dyDescent="0.35">
      <c r="A183" s="15" t="s">
        <v>38</v>
      </c>
      <c r="B183" s="15" t="s">
        <v>41</v>
      </c>
      <c r="C183" s="15" t="s">
        <v>16</v>
      </c>
      <c r="D183" s="15" t="s">
        <v>19</v>
      </c>
      <c r="E183" s="15" t="s">
        <v>17</v>
      </c>
      <c r="F183" s="15" t="s">
        <v>18</v>
      </c>
      <c r="G183" s="15" t="s">
        <v>11</v>
      </c>
      <c r="H183" s="16">
        <v>5912</v>
      </c>
      <c r="I183" s="15" t="s">
        <v>24</v>
      </c>
      <c r="J183" s="15" t="s">
        <v>45</v>
      </c>
      <c r="K183" s="15" t="s">
        <v>20</v>
      </c>
      <c r="L183" s="15" t="s">
        <v>22</v>
      </c>
      <c r="M183" s="15" t="s">
        <v>23</v>
      </c>
      <c r="N183" s="15" t="s">
        <v>11</v>
      </c>
      <c r="O183" s="15" t="s">
        <v>239</v>
      </c>
      <c r="P183" s="15">
        <v>450123</v>
      </c>
      <c r="Q183" s="15">
        <v>79869279400018</v>
      </c>
      <c r="R183" s="16">
        <v>47</v>
      </c>
      <c r="S183" s="17">
        <v>45644.480555555558</v>
      </c>
      <c r="T183" s="15" t="s">
        <v>240</v>
      </c>
      <c r="U183" s="15" t="s">
        <v>42</v>
      </c>
      <c r="V183" s="15" t="s">
        <v>241</v>
      </c>
      <c r="W183" s="15" t="s">
        <v>14</v>
      </c>
      <c r="X183" s="15" t="s">
        <v>44</v>
      </c>
      <c r="Y183" s="18" t="str">
        <f t="shared" si="15"/>
        <v>Domestique</v>
      </c>
      <c r="Z183" s="19">
        <v>0.9</v>
      </c>
      <c r="AA183" s="19" t="s">
        <v>1268</v>
      </c>
      <c r="AB183" s="19" t="s">
        <v>1269</v>
      </c>
      <c r="AC183" s="19" t="s">
        <v>1270</v>
      </c>
      <c r="AD183" s="15">
        <f t="shared" si="16"/>
        <v>97</v>
      </c>
      <c r="AE183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4" spans="1:31" s="15" customFormat="1" x14ac:dyDescent="0.35">
      <c r="A184" s="15" t="s">
        <v>38</v>
      </c>
      <c r="B184" s="15" t="s">
        <v>41</v>
      </c>
      <c r="C184" s="15" t="s">
        <v>16</v>
      </c>
      <c r="D184" s="15" t="s">
        <v>19</v>
      </c>
      <c r="E184" s="15" t="s">
        <v>17</v>
      </c>
      <c r="F184" s="15" t="s">
        <v>18</v>
      </c>
      <c r="G184" s="15" t="s">
        <v>11</v>
      </c>
      <c r="H184" s="16">
        <v>5912</v>
      </c>
      <c r="I184" s="15" t="s">
        <v>24</v>
      </c>
      <c r="J184" s="15" t="s">
        <v>45</v>
      </c>
      <c r="K184" s="15" t="s">
        <v>20</v>
      </c>
      <c r="L184" s="15" t="s">
        <v>22</v>
      </c>
      <c r="M184" s="15" t="s">
        <v>23</v>
      </c>
      <c r="N184" s="15" t="s">
        <v>11</v>
      </c>
      <c r="O184" s="15" t="s">
        <v>242</v>
      </c>
      <c r="P184" s="15">
        <v>449847</v>
      </c>
      <c r="Q184" s="15">
        <v>51052129700026</v>
      </c>
      <c r="R184" s="16">
        <v>47</v>
      </c>
      <c r="S184" s="17">
        <v>45643.671527777777</v>
      </c>
      <c r="T184" s="15" t="s">
        <v>243</v>
      </c>
      <c r="U184" s="15" t="s">
        <v>42</v>
      </c>
      <c r="V184" s="15" t="s">
        <v>244</v>
      </c>
      <c r="W184" s="15" t="s">
        <v>14</v>
      </c>
      <c r="X184" s="15" t="s">
        <v>44</v>
      </c>
      <c r="Y184" s="18" t="str">
        <f t="shared" si="15"/>
        <v>Domestique</v>
      </c>
      <c r="Z184" s="19">
        <v>0.9</v>
      </c>
      <c r="AA184" s="19" t="s">
        <v>1268</v>
      </c>
      <c r="AB184" s="19" t="s">
        <v>1269</v>
      </c>
      <c r="AC184" s="19" t="s">
        <v>1270</v>
      </c>
      <c r="AD184" s="15">
        <f t="shared" si="16"/>
        <v>97</v>
      </c>
      <c r="AE184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5" spans="1:31" s="15" customFormat="1" x14ac:dyDescent="0.35">
      <c r="A185" s="15" t="s">
        <v>38</v>
      </c>
      <c r="B185" s="15" t="s">
        <v>41</v>
      </c>
      <c r="C185" s="15" t="s">
        <v>16</v>
      </c>
      <c r="D185" s="15" t="s">
        <v>19</v>
      </c>
      <c r="E185" s="15" t="s">
        <v>17</v>
      </c>
      <c r="F185" s="15" t="s">
        <v>18</v>
      </c>
      <c r="G185" s="15" t="s">
        <v>11</v>
      </c>
      <c r="H185" s="16">
        <v>5912</v>
      </c>
      <c r="I185" s="15" t="s">
        <v>24</v>
      </c>
      <c r="J185" s="15" t="s">
        <v>45</v>
      </c>
      <c r="K185" s="15" t="s">
        <v>20</v>
      </c>
      <c r="L185" s="15" t="s">
        <v>22</v>
      </c>
      <c r="M185" s="15" t="s">
        <v>23</v>
      </c>
      <c r="N185" s="15" t="s">
        <v>11</v>
      </c>
      <c r="O185" s="15" t="s">
        <v>245</v>
      </c>
      <c r="P185" s="15">
        <v>449703</v>
      </c>
      <c r="Q185" s="15">
        <v>93834562600015</v>
      </c>
      <c r="R185" s="16">
        <v>47</v>
      </c>
      <c r="S185" s="17">
        <v>45643.498611111114</v>
      </c>
      <c r="T185" s="15" t="s">
        <v>246</v>
      </c>
      <c r="U185" s="15" t="s">
        <v>42</v>
      </c>
      <c r="V185" s="15" t="s">
        <v>247</v>
      </c>
      <c r="W185" s="15" t="s">
        <v>14</v>
      </c>
      <c r="X185" s="15" t="s">
        <v>44</v>
      </c>
      <c r="Y185" s="18" t="str">
        <f t="shared" si="15"/>
        <v>Domestique</v>
      </c>
      <c r="Z185" s="19">
        <v>0.9</v>
      </c>
      <c r="AA185" s="19" t="s">
        <v>1268</v>
      </c>
      <c r="AB185" s="19" t="s">
        <v>1269</v>
      </c>
      <c r="AC185" s="19" t="s">
        <v>1270</v>
      </c>
      <c r="AD185" s="15">
        <f t="shared" si="16"/>
        <v>97</v>
      </c>
      <c r="AE185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6" spans="1:31" s="15" customFormat="1" x14ac:dyDescent="0.35">
      <c r="A186" s="15" t="s">
        <v>38</v>
      </c>
      <c r="B186" s="15" t="s">
        <v>41</v>
      </c>
      <c r="C186" s="15" t="s">
        <v>16</v>
      </c>
      <c r="D186" s="15" t="s">
        <v>19</v>
      </c>
      <c r="E186" s="15" t="s">
        <v>17</v>
      </c>
      <c r="F186" s="15" t="s">
        <v>18</v>
      </c>
      <c r="G186" s="15" t="s">
        <v>11</v>
      </c>
      <c r="H186" s="16">
        <v>5912</v>
      </c>
      <c r="I186" s="15" t="s">
        <v>24</v>
      </c>
      <c r="J186" s="15" t="s">
        <v>45</v>
      </c>
      <c r="K186" s="15" t="s">
        <v>20</v>
      </c>
      <c r="L186" s="15" t="s">
        <v>22</v>
      </c>
      <c r="M186" s="15" t="s">
        <v>23</v>
      </c>
      <c r="N186" s="15" t="s">
        <v>11</v>
      </c>
      <c r="O186" s="15" t="s">
        <v>248</v>
      </c>
      <c r="P186" s="15">
        <v>449542</v>
      </c>
      <c r="Q186" s="15">
        <v>75189598800028</v>
      </c>
      <c r="R186" s="16">
        <v>47</v>
      </c>
      <c r="S186" s="17">
        <v>45642.65625</v>
      </c>
      <c r="T186" s="15" t="s">
        <v>249</v>
      </c>
      <c r="U186" s="15" t="s">
        <v>42</v>
      </c>
      <c r="V186" s="15" t="s">
        <v>250</v>
      </c>
      <c r="W186" s="15" t="s">
        <v>14</v>
      </c>
      <c r="X186" s="15" t="s">
        <v>44</v>
      </c>
      <c r="Y186" s="18" t="str">
        <f t="shared" si="15"/>
        <v>Domestique</v>
      </c>
      <c r="Z186" s="19">
        <v>0.9</v>
      </c>
      <c r="AA186" s="19" t="s">
        <v>1268</v>
      </c>
      <c r="AB186" s="19" t="s">
        <v>1269</v>
      </c>
      <c r="AC186" s="19" t="s">
        <v>1270</v>
      </c>
      <c r="AD186" s="15">
        <f t="shared" si="16"/>
        <v>97</v>
      </c>
      <c r="AE186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7" spans="1:31" s="15" customFormat="1" x14ac:dyDescent="0.35">
      <c r="A187" s="15" t="s">
        <v>38</v>
      </c>
      <c r="B187" s="15" t="s">
        <v>41</v>
      </c>
      <c r="C187" s="15" t="s">
        <v>16</v>
      </c>
      <c r="D187" s="15" t="s">
        <v>19</v>
      </c>
      <c r="E187" s="15" t="s">
        <v>17</v>
      </c>
      <c r="F187" s="15" t="s">
        <v>18</v>
      </c>
      <c r="G187" s="15" t="s">
        <v>11</v>
      </c>
      <c r="H187" s="16">
        <v>5912</v>
      </c>
      <c r="I187" s="15" t="s">
        <v>24</v>
      </c>
      <c r="J187" s="15" t="s">
        <v>45</v>
      </c>
      <c r="K187" s="15" t="s">
        <v>20</v>
      </c>
      <c r="L187" s="15" t="s">
        <v>22</v>
      </c>
      <c r="M187" s="15" t="s">
        <v>23</v>
      </c>
      <c r="N187" s="15" t="s">
        <v>11</v>
      </c>
      <c r="O187" s="15" t="s">
        <v>254</v>
      </c>
      <c r="P187" s="15">
        <v>448141</v>
      </c>
      <c r="Q187" s="15">
        <v>93773495200016</v>
      </c>
      <c r="R187" s="16">
        <v>82</v>
      </c>
      <c r="S187" s="17">
        <v>45637.665972222225</v>
      </c>
      <c r="T187" s="15" t="s">
        <v>255</v>
      </c>
      <c r="U187" s="15" t="s">
        <v>42</v>
      </c>
      <c r="V187" s="15" t="s">
        <v>256</v>
      </c>
      <c r="W187" s="15" t="s">
        <v>14</v>
      </c>
      <c r="X187" s="15" t="s">
        <v>44</v>
      </c>
      <c r="Y187" s="18" t="str">
        <f t="shared" si="15"/>
        <v>Domestique</v>
      </c>
      <c r="Z187" s="19">
        <v>0.9</v>
      </c>
      <c r="AA187" s="19" t="s">
        <v>1268</v>
      </c>
      <c r="AB187" s="19" t="s">
        <v>1269</v>
      </c>
      <c r="AC187" s="19" t="s">
        <v>1270</v>
      </c>
      <c r="AD187" s="15">
        <f t="shared" si="16"/>
        <v>97</v>
      </c>
      <c r="AE187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8" spans="1:31" s="15" customFormat="1" x14ac:dyDescent="0.35">
      <c r="A188" s="15" t="s">
        <v>38</v>
      </c>
      <c r="B188" s="15" t="s">
        <v>41</v>
      </c>
      <c r="C188" s="15" t="s">
        <v>16</v>
      </c>
      <c r="D188" s="15" t="s">
        <v>19</v>
      </c>
      <c r="E188" s="15" t="s">
        <v>17</v>
      </c>
      <c r="F188" s="15" t="s">
        <v>18</v>
      </c>
      <c r="G188" s="15" t="s">
        <v>11</v>
      </c>
      <c r="H188" s="16">
        <v>5912</v>
      </c>
      <c r="I188" s="15" t="s">
        <v>24</v>
      </c>
      <c r="J188" s="15" t="s">
        <v>45</v>
      </c>
      <c r="K188" s="15" t="s">
        <v>20</v>
      </c>
      <c r="L188" s="15" t="s">
        <v>22</v>
      </c>
      <c r="M188" s="15" t="s">
        <v>23</v>
      </c>
      <c r="N188" s="15" t="s">
        <v>11</v>
      </c>
      <c r="O188" s="15" t="s">
        <v>257</v>
      </c>
      <c r="P188" s="15">
        <v>448111</v>
      </c>
      <c r="Q188" s="15">
        <v>79441125600025</v>
      </c>
      <c r="R188" s="16">
        <v>47</v>
      </c>
      <c r="S188" s="17">
        <v>45637.640972222223</v>
      </c>
      <c r="T188" s="15" t="s">
        <v>258</v>
      </c>
      <c r="U188" s="15" t="s">
        <v>42</v>
      </c>
      <c r="V188" s="15" t="s">
        <v>259</v>
      </c>
      <c r="W188" s="15" t="s">
        <v>14</v>
      </c>
      <c r="X188" s="15" t="s">
        <v>44</v>
      </c>
      <c r="Y188" s="18" t="str">
        <f t="shared" si="15"/>
        <v>Domestique</v>
      </c>
      <c r="Z188" s="19">
        <v>0.9</v>
      </c>
      <c r="AA188" s="19" t="s">
        <v>1268</v>
      </c>
      <c r="AB188" s="19" t="s">
        <v>1269</v>
      </c>
      <c r="AC188" s="19" t="s">
        <v>1270</v>
      </c>
      <c r="AD188" s="15">
        <f t="shared" si="16"/>
        <v>97</v>
      </c>
      <c r="AE188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89" spans="1:31" s="15" customFormat="1" x14ac:dyDescent="0.35">
      <c r="A189" s="15" t="s">
        <v>38</v>
      </c>
      <c r="B189" s="15" t="s">
        <v>41</v>
      </c>
      <c r="C189" s="15" t="s">
        <v>16</v>
      </c>
      <c r="D189" s="15" t="s">
        <v>19</v>
      </c>
      <c r="E189" s="15" t="s">
        <v>17</v>
      </c>
      <c r="F189" s="15" t="s">
        <v>18</v>
      </c>
      <c r="G189" s="15" t="s">
        <v>11</v>
      </c>
      <c r="H189" s="16">
        <v>5912</v>
      </c>
      <c r="I189" s="15" t="s">
        <v>24</v>
      </c>
      <c r="J189" s="15" t="s">
        <v>45</v>
      </c>
      <c r="K189" s="15" t="s">
        <v>20</v>
      </c>
      <c r="L189" s="15" t="s">
        <v>22</v>
      </c>
      <c r="M189" s="15" t="s">
        <v>23</v>
      </c>
      <c r="N189" s="15" t="s">
        <v>11</v>
      </c>
      <c r="O189" s="15" t="s">
        <v>260</v>
      </c>
      <c r="P189" s="15">
        <v>448068</v>
      </c>
      <c r="Q189" s="15">
        <v>87970259500015</v>
      </c>
      <c r="R189" s="16">
        <v>47</v>
      </c>
      <c r="S189" s="17">
        <v>45637.505555555559</v>
      </c>
      <c r="T189" s="15" t="s">
        <v>261</v>
      </c>
      <c r="U189" s="15" t="s">
        <v>42</v>
      </c>
      <c r="V189" s="15" t="s">
        <v>262</v>
      </c>
      <c r="W189" s="15" t="s">
        <v>14</v>
      </c>
      <c r="X189" s="15" t="s">
        <v>44</v>
      </c>
      <c r="Y189" s="18" t="str">
        <f t="shared" si="15"/>
        <v>Domestique</v>
      </c>
      <c r="Z189" s="19">
        <v>0.9</v>
      </c>
      <c r="AA189" s="19" t="s">
        <v>1268</v>
      </c>
      <c r="AB189" s="19" t="s">
        <v>1269</v>
      </c>
      <c r="AC189" s="19" t="s">
        <v>1270</v>
      </c>
      <c r="AD189" s="15">
        <f t="shared" si="16"/>
        <v>97</v>
      </c>
      <c r="AE189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0" spans="1:31" s="15" customFormat="1" x14ac:dyDescent="0.35">
      <c r="A190" s="15" t="s">
        <v>38</v>
      </c>
      <c r="B190" s="15" t="s">
        <v>41</v>
      </c>
      <c r="C190" s="15" t="s">
        <v>16</v>
      </c>
      <c r="D190" s="15" t="s">
        <v>19</v>
      </c>
      <c r="E190" s="15" t="s">
        <v>17</v>
      </c>
      <c r="F190" s="15" t="s">
        <v>18</v>
      </c>
      <c r="G190" s="15" t="s">
        <v>11</v>
      </c>
      <c r="H190" s="16">
        <v>5912</v>
      </c>
      <c r="I190" s="15" t="s">
        <v>24</v>
      </c>
      <c r="J190" s="15" t="s">
        <v>45</v>
      </c>
      <c r="K190" s="15" t="s">
        <v>20</v>
      </c>
      <c r="L190" s="15" t="s">
        <v>22</v>
      </c>
      <c r="M190" s="15" t="s">
        <v>23</v>
      </c>
      <c r="N190" s="15" t="s">
        <v>11</v>
      </c>
      <c r="O190" s="15" t="s">
        <v>268</v>
      </c>
      <c r="P190" s="15">
        <v>446712</v>
      </c>
      <c r="Q190" s="15">
        <v>51120806800011</v>
      </c>
      <c r="R190" s="16">
        <v>47</v>
      </c>
      <c r="S190" s="17">
        <v>45632.734027777777</v>
      </c>
      <c r="T190" s="15" t="s">
        <v>269</v>
      </c>
      <c r="U190" s="15" t="s">
        <v>42</v>
      </c>
      <c r="V190" s="15" t="s">
        <v>270</v>
      </c>
      <c r="W190" s="15" t="s">
        <v>14</v>
      </c>
      <c r="X190" s="15" t="s">
        <v>44</v>
      </c>
      <c r="Y190" s="18" t="str">
        <f t="shared" si="15"/>
        <v>Domestique</v>
      </c>
      <c r="Z190" s="19">
        <v>0.9</v>
      </c>
      <c r="AA190" s="19" t="s">
        <v>1268</v>
      </c>
      <c r="AB190" s="19" t="s">
        <v>1269</v>
      </c>
      <c r="AC190" s="19" t="s">
        <v>1270</v>
      </c>
      <c r="AD190" s="15">
        <f t="shared" si="16"/>
        <v>97</v>
      </c>
      <c r="AE190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1" spans="1:31" s="15" customFormat="1" x14ac:dyDescent="0.35">
      <c r="A191" s="15" t="s">
        <v>38</v>
      </c>
      <c r="B191" s="15" t="s">
        <v>41</v>
      </c>
      <c r="C191" s="15" t="s">
        <v>16</v>
      </c>
      <c r="D191" s="15" t="s">
        <v>19</v>
      </c>
      <c r="E191" s="15" t="s">
        <v>17</v>
      </c>
      <c r="F191" s="15" t="s">
        <v>18</v>
      </c>
      <c r="G191" s="15" t="s">
        <v>11</v>
      </c>
      <c r="H191" s="16">
        <v>5912</v>
      </c>
      <c r="I191" s="15" t="s">
        <v>24</v>
      </c>
      <c r="J191" s="15" t="s">
        <v>45</v>
      </c>
      <c r="K191" s="15" t="s">
        <v>20</v>
      </c>
      <c r="L191" s="15" t="s">
        <v>22</v>
      </c>
      <c r="M191" s="15" t="s">
        <v>23</v>
      </c>
      <c r="N191" s="15" t="s">
        <v>11</v>
      </c>
      <c r="O191" s="15" t="s">
        <v>271</v>
      </c>
      <c r="P191" s="15">
        <v>446765</v>
      </c>
      <c r="Q191" s="15">
        <v>82185383500014</v>
      </c>
      <c r="R191" s="16">
        <v>47</v>
      </c>
      <c r="S191" s="17">
        <v>45632.674305555556</v>
      </c>
      <c r="T191" s="15" t="s">
        <v>272</v>
      </c>
      <c r="U191" s="15" t="s">
        <v>42</v>
      </c>
      <c r="V191" s="15" t="s">
        <v>273</v>
      </c>
      <c r="W191" s="15" t="s">
        <v>14</v>
      </c>
      <c r="X191" s="15" t="s">
        <v>44</v>
      </c>
      <c r="Y191" s="18" t="str">
        <f t="shared" si="15"/>
        <v>Domestique</v>
      </c>
      <c r="Z191" s="19">
        <v>0.9</v>
      </c>
      <c r="AA191" s="19" t="s">
        <v>1268</v>
      </c>
      <c r="AB191" s="19" t="s">
        <v>1269</v>
      </c>
      <c r="AC191" s="19" t="s">
        <v>1270</v>
      </c>
      <c r="AD191" s="15">
        <f t="shared" si="16"/>
        <v>97</v>
      </c>
      <c r="AE191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2" spans="1:31" s="15" customFormat="1" x14ac:dyDescent="0.35">
      <c r="A192" s="15" t="s">
        <v>38</v>
      </c>
      <c r="B192" s="15" t="s">
        <v>41</v>
      </c>
      <c r="C192" s="15" t="s">
        <v>16</v>
      </c>
      <c r="D192" s="15" t="s">
        <v>19</v>
      </c>
      <c r="E192" s="15" t="s">
        <v>17</v>
      </c>
      <c r="F192" s="15" t="s">
        <v>18</v>
      </c>
      <c r="G192" s="15" t="s">
        <v>11</v>
      </c>
      <c r="H192" s="16">
        <v>5912</v>
      </c>
      <c r="I192" s="15" t="s">
        <v>24</v>
      </c>
      <c r="J192" s="15" t="s">
        <v>45</v>
      </c>
      <c r="K192" s="15" t="s">
        <v>20</v>
      </c>
      <c r="L192" s="15" t="s">
        <v>22</v>
      </c>
      <c r="M192" s="15" t="s">
        <v>23</v>
      </c>
      <c r="N192" s="15" t="s">
        <v>11</v>
      </c>
      <c r="O192" s="15" t="s">
        <v>274</v>
      </c>
      <c r="P192" s="15">
        <v>446689</v>
      </c>
      <c r="Q192" s="15">
        <v>75185170000011</v>
      </c>
      <c r="R192" s="16">
        <v>47</v>
      </c>
      <c r="S192" s="17">
        <v>45632.649305555555</v>
      </c>
      <c r="T192" s="15" t="s">
        <v>275</v>
      </c>
      <c r="U192" s="15" t="s">
        <v>42</v>
      </c>
      <c r="V192" s="15" t="s">
        <v>276</v>
      </c>
      <c r="W192" s="15" t="s">
        <v>14</v>
      </c>
      <c r="X192" s="15" t="s">
        <v>44</v>
      </c>
      <c r="Y192" s="18" t="str">
        <f t="shared" si="15"/>
        <v>Domestique</v>
      </c>
      <c r="Z192" s="19">
        <v>0.9</v>
      </c>
      <c r="AA192" s="19" t="s">
        <v>1268</v>
      </c>
      <c r="AB192" s="19" t="s">
        <v>1269</v>
      </c>
      <c r="AC192" s="19" t="s">
        <v>1270</v>
      </c>
      <c r="AD192" s="15">
        <f t="shared" si="16"/>
        <v>97</v>
      </c>
      <c r="AE192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3" spans="1:31" s="15" customFormat="1" x14ac:dyDescent="0.35">
      <c r="A193" s="15" t="s">
        <v>38</v>
      </c>
      <c r="B193" s="15" t="s">
        <v>41</v>
      </c>
      <c r="C193" s="15" t="s">
        <v>16</v>
      </c>
      <c r="D193" s="15" t="s">
        <v>19</v>
      </c>
      <c r="E193" s="15" t="s">
        <v>17</v>
      </c>
      <c r="F193" s="15" t="s">
        <v>18</v>
      </c>
      <c r="G193" s="15" t="s">
        <v>11</v>
      </c>
      <c r="H193" s="16">
        <v>5912</v>
      </c>
      <c r="I193" s="15" t="s">
        <v>24</v>
      </c>
      <c r="J193" s="15" t="s">
        <v>45</v>
      </c>
      <c r="K193" s="15" t="s">
        <v>20</v>
      </c>
      <c r="L193" s="15" t="s">
        <v>22</v>
      </c>
      <c r="M193" s="15" t="s">
        <v>23</v>
      </c>
      <c r="N193" s="15" t="s">
        <v>11</v>
      </c>
      <c r="O193" s="15" t="s">
        <v>277</v>
      </c>
      <c r="P193" s="15">
        <v>445746</v>
      </c>
      <c r="Q193" s="15">
        <v>95334188000011</v>
      </c>
      <c r="R193" s="16">
        <v>47</v>
      </c>
      <c r="S193" s="17">
        <v>45630.381944444445</v>
      </c>
      <c r="T193" s="15" t="s">
        <v>278</v>
      </c>
      <c r="U193" s="15" t="s">
        <v>42</v>
      </c>
      <c r="V193" s="15" t="s">
        <v>279</v>
      </c>
      <c r="W193" s="15" t="s">
        <v>14</v>
      </c>
      <c r="X193" s="15" t="s">
        <v>44</v>
      </c>
      <c r="Y193" s="18" t="str">
        <f t="shared" si="15"/>
        <v>Domestique</v>
      </c>
      <c r="Z193" s="19">
        <v>0.9</v>
      </c>
      <c r="AA193" s="19" t="s">
        <v>1268</v>
      </c>
      <c r="AB193" s="19" t="s">
        <v>1269</v>
      </c>
      <c r="AC193" s="19" t="s">
        <v>1270</v>
      </c>
      <c r="AD193" s="15">
        <f t="shared" si="16"/>
        <v>97</v>
      </c>
      <c r="AE193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4" spans="1:31" s="15" customFormat="1" x14ac:dyDescent="0.35">
      <c r="A194" s="15" t="s">
        <v>38</v>
      </c>
      <c r="B194" s="15" t="s">
        <v>41</v>
      </c>
      <c r="C194" s="15" t="s">
        <v>16</v>
      </c>
      <c r="D194" s="15" t="s">
        <v>19</v>
      </c>
      <c r="E194" s="15" t="s">
        <v>17</v>
      </c>
      <c r="F194" s="15" t="s">
        <v>18</v>
      </c>
      <c r="G194" s="15" t="s">
        <v>11</v>
      </c>
      <c r="H194" s="16">
        <v>5912</v>
      </c>
      <c r="I194" s="15" t="s">
        <v>24</v>
      </c>
      <c r="J194" s="15" t="s">
        <v>45</v>
      </c>
      <c r="K194" s="15" t="s">
        <v>20</v>
      </c>
      <c r="L194" s="15" t="s">
        <v>22</v>
      </c>
      <c r="M194" s="15" t="s">
        <v>23</v>
      </c>
      <c r="N194" s="15" t="s">
        <v>11</v>
      </c>
      <c r="O194" s="15" t="s">
        <v>280</v>
      </c>
      <c r="P194" s="15">
        <v>444944</v>
      </c>
      <c r="Q194" s="15">
        <v>48793581900028</v>
      </c>
      <c r="R194" s="16">
        <v>47</v>
      </c>
      <c r="S194" s="17">
        <v>45628.487500000003</v>
      </c>
      <c r="T194" s="15" t="s">
        <v>281</v>
      </c>
      <c r="U194" s="15" t="s">
        <v>42</v>
      </c>
      <c r="V194" s="15" t="s">
        <v>282</v>
      </c>
      <c r="W194" s="15" t="s">
        <v>14</v>
      </c>
      <c r="X194" s="15" t="s">
        <v>44</v>
      </c>
      <c r="Y194" s="18" t="str">
        <f t="shared" si="15"/>
        <v>Domestique</v>
      </c>
      <c r="Z194" s="19">
        <v>0.9</v>
      </c>
      <c r="AA194" s="19" t="s">
        <v>1268</v>
      </c>
      <c r="AB194" s="19" t="s">
        <v>1269</v>
      </c>
      <c r="AC194" s="19" t="s">
        <v>1270</v>
      </c>
      <c r="AD194" s="15">
        <f t="shared" si="16"/>
        <v>97</v>
      </c>
      <c r="AE194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5" spans="1:31" s="15" customFormat="1" x14ac:dyDescent="0.35">
      <c r="A195" s="15" t="s">
        <v>38</v>
      </c>
      <c r="B195" s="15" t="s">
        <v>41</v>
      </c>
      <c r="C195" s="15" t="s">
        <v>16</v>
      </c>
      <c r="D195" s="15" t="s">
        <v>19</v>
      </c>
      <c r="E195" s="15" t="s">
        <v>17</v>
      </c>
      <c r="F195" s="15" t="s">
        <v>18</v>
      </c>
      <c r="G195" s="15" t="s">
        <v>11</v>
      </c>
      <c r="H195" s="16">
        <v>5912</v>
      </c>
      <c r="I195" s="15" t="s">
        <v>24</v>
      </c>
      <c r="J195" s="15" t="s">
        <v>45</v>
      </c>
      <c r="K195" s="15" t="s">
        <v>20</v>
      </c>
      <c r="L195" s="15" t="s">
        <v>22</v>
      </c>
      <c r="M195" s="15" t="s">
        <v>23</v>
      </c>
      <c r="N195" s="15" t="s">
        <v>11</v>
      </c>
      <c r="O195" s="15" t="s">
        <v>283</v>
      </c>
      <c r="P195" s="15">
        <v>442463</v>
      </c>
      <c r="Q195" s="15">
        <v>35279499400017</v>
      </c>
      <c r="R195" s="16">
        <v>47</v>
      </c>
      <c r="S195" s="17">
        <v>45621.680555555555</v>
      </c>
      <c r="T195" s="15" t="s">
        <v>284</v>
      </c>
      <c r="U195" s="15" t="s">
        <v>42</v>
      </c>
      <c r="V195" s="15" t="s">
        <v>285</v>
      </c>
      <c r="W195" s="15" t="s">
        <v>14</v>
      </c>
      <c r="X195" s="15" t="s">
        <v>44</v>
      </c>
      <c r="Y195" s="18" t="str">
        <f t="shared" si="15"/>
        <v>Domestique</v>
      </c>
      <c r="Z195" s="19">
        <v>0.9</v>
      </c>
      <c r="AA195" s="19" t="s">
        <v>1268</v>
      </c>
      <c r="AB195" s="19" t="s">
        <v>1269</v>
      </c>
      <c r="AC195" s="19" t="s">
        <v>1270</v>
      </c>
      <c r="AD195" s="15">
        <f t="shared" si="16"/>
        <v>97</v>
      </c>
      <c r="AE195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6" spans="1:31" s="15" customFormat="1" x14ac:dyDescent="0.35">
      <c r="A196" s="15" t="s">
        <v>38</v>
      </c>
      <c r="B196" s="15" t="s">
        <v>41</v>
      </c>
      <c r="C196" s="15" t="s">
        <v>16</v>
      </c>
      <c r="D196" s="15" t="s">
        <v>19</v>
      </c>
      <c r="E196" s="15" t="s">
        <v>17</v>
      </c>
      <c r="F196" s="15" t="s">
        <v>18</v>
      </c>
      <c r="G196" s="15" t="s">
        <v>11</v>
      </c>
      <c r="H196" s="16">
        <v>5912</v>
      </c>
      <c r="I196" s="15" t="s">
        <v>24</v>
      </c>
      <c r="J196" s="15" t="s">
        <v>45</v>
      </c>
      <c r="K196" s="15" t="s">
        <v>20</v>
      </c>
      <c r="L196" s="15" t="s">
        <v>22</v>
      </c>
      <c r="M196" s="15" t="s">
        <v>23</v>
      </c>
      <c r="N196" s="15" t="s">
        <v>11</v>
      </c>
      <c r="O196" s="15" t="s">
        <v>286</v>
      </c>
      <c r="P196" s="15">
        <v>442331</v>
      </c>
      <c r="Q196" s="15">
        <v>89185587600019</v>
      </c>
      <c r="R196" s="16">
        <v>47</v>
      </c>
      <c r="S196" s="17">
        <v>45621.625</v>
      </c>
      <c r="T196" s="15" t="s">
        <v>287</v>
      </c>
      <c r="U196" s="15" t="s">
        <v>42</v>
      </c>
      <c r="V196" s="15" t="s">
        <v>288</v>
      </c>
      <c r="W196" s="15" t="s">
        <v>14</v>
      </c>
      <c r="X196" s="15" t="s">
        <v>44</v>
      </c>
      <c r="Y196" s="18" t="str">
        <f t="shared" si="15"/>
        <v>Domestique</v>
      </c>
      <c r="Z196" s="19">
        <v>0.9</v>
      </c>
      <c r="AA196" s="19" t="s">
        <v>1268</v>
      </c>
      <c r="AB196" s="19" t="s">
        <v>1269</v>
      </c>
      <c r="AC196" s="19" t="s">
        <v>1270</v>
      </c>
      <c r="AD196" s="15">
        <f t="shared" si="16"/>
        <v>97</v>
      </c>
      <c r="AE196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7" spans="1:31" s="15" customFormat="1" x14ac:dyDescent="0.35">
      <c r="A197" s="15" t="s">
        <v>38</v>
      </c>
      <c r="B197" s="15" t="s">
        <v>41</v>
      </c>
      <c r="C197" s="15" t="s">
        <v>16</v>
      </c>
      <c r="D197" s="15" t="s">
        <v>19</v>
      </c>
      <c r="E197" s="15" t="s">
        <v>17</v>
      </c>
      <c r="F197" s="15" t="s">
        <v>18</v>
      </c>
      <c r="G197" s="15" t="s">
        <v>11</v>
      </c>
      <c r="H197" s="16">
        <v>5912</v>
      </c>
      <c r="I197" s="15" t="s">
        <v>24</v>
      </c>
      <c r="J197" s="15" t="s">
        <v>45</v>
      </c>
      <c r="K197" s="15" t="s">
        <v>20</v>
      </c>
      <c r="L197" s="15" t="s">
        <v>22</v>
      </c>
      <c r="M197" s="15" t="s">
        <v>23</v>
      </c>
      <c r="N197" s="15" t="s">
        <v>11</v>
      </c>
      <c r="O197" s="15" t="s">
        <v>295</v>
      </c>
      <c r="P197" s="15">
        <v>441479</v>
      </c>
      <c r="Q197" s="15">
        <v>81921508800017</v>
      </c>
      <c r="R197" s="16">
        <v>47</v>
      </c>
      <c r="S197" s="17">
        <v>45618.417361111111</v>
      </c>
      <c r="T197" s="15" t="s">
        <v>296</v>
      </c>
      <c r="U197" s="15" t="s">
        <v>42</v>
      </c>
      <c r="V197" s="15" t="s">
        <v>297</v>
      </c>
      <c r="W197" s="15" t="s">
        <v>14</v>
      </c>
      <c r="X197" s="15" t="s">
        <v>44</v>
      </c>
      <c r="Y197" s="18" t="str">
        <f t="shared" si="15"/>
        <v>Domestique</v>
      </c>
      <c r="Z197" s="19">
        <v>0.9</v>
      </c>
      <c r="AA197" s="19" t="s">
        <v>1268</v>
      </c>
      <c r="AB197" s="19" t="s">
        <v>1269</v>
      </c>
      <c r="AC197" s="19" t="s">
        <v>1270</v>
      </c>
      <c r="AD197" s="15">
        <f t="shared" si="16"/>
        <v>97</v>
      </c>
      <c r="AE197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8" spans="1:31" s="15" customFormat="1" x14ac:dyDescent="0.35">
      <c r="A198" s="15" t="s">
        <v>38</v>
      </c>
      <c r="B198" s="15" t="s">
        <v>41</v>
      </c>
      <c r="C198" s="15" t="s">
        <v>16</v>
      </c>
      <c r="D198" s="15" t="s">
        <v>19</v>
      </c>
      <c r="E198" s="15" t="s">
        <v>17</v>
      </c>
      <c r="F198" s="15" t="s">
        <v>18</v>
      </c>
      <c r="G198" s="15" t="s">
        <v>11</v>
      </c>
      <c r="H198" s="16">
        <v>5912</v>
      </c>
      <c r="I198" s="15" t="s">
        <v>24</v>
      </c>
      <c r="J198" s="15" t="s">
        <v>45</v>
      </c>
      <c r="K198" s="15" t="s">
        <v>20</v>
      </c>
      <c r="L198" s="15" t="s">
        <v>22</v>
      </c>
      <c r="M198" s="15" t="s">
        <v>23</v>
      </c>
      <c r="N198" s="15" t="s">
        <v>11</v>
      </c>
      <c r="O198" s="15" t="s">
        <v>298</v>
      </c>
      <c r="P198" s="15">
        <v>440944</v>
      </c>
      <c r="Q198" s="15">
        <v>84750451100019</v>
      </c>
      <c r="R198" s="16">
        <v>47</v>
      </c>
      <c r="S198" s="17">
        <v>45616.711805555555</v>
      </c>
      <c r="T198" s="15" t="s">
        <v>299</v>
      </c>
      <c r="U198" s="15" t="s">
        <v>42</v>
      </c>
      <c r="V198" s="15" t="s">
        <v>300</v>
      </c>
      <c r="W198" s="15" t="s">
        <v>14</v>
      </c>
      <c r="X198" s="15" t="s">
        <v>44</v>
      </c>
      <c r="Y198" s="18" t="str">
        <f t="shared" si="15"/>
        <v>Domestique</v>
      </c>
      <c r="Z198" s="19">
        <v>0.9</v>
      </c>
      <c r="AA198" s="19" t="s">
        <v>1268</v>
      </c>
      <c r="AB198" s="19" t="s">
        <v>1269</v>
      </c>
      <c r="AC198" s="19" t="s">
        <v>1270</v>
      </c>
      <c r="AD198" s="15">
        <f t="shared" si="16"/>
        <v>97</v>
      </c>
      <c r="AE198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199" spans="1:31" s="15" customFormat="1" x14ac:dyDescent="0.35">
      <c r="A199" s="15" t="s">
        <v>38</v>
      </c>
      <c r="B199" s="15" t="s">
        <v>41</v>
      </c>
      <c r="C199" s="15" t="s">
        <v>16</v>
      </c>
      <c r="D199" s="15" t="s">
        <v>19</v>
      </c>
      <c r="E199" s="15" t="s">
        <v>17</v>
      </c>
      <c r="F199" s="15" t="s">
        <v>18</v>
      </c>
      <c r="G199" s="15" t="s">
        <v>11</v>
      </c>
      <c r="H199" s="16">
        <v>5912</v>
      </c>
      <c r="I199" s="15" t="s">
        <v>24</v>
      </c>
      <c r="J199" s="15" t="s">
        <v>45</v>
      </c>
      <c r="K199" s="15" t="s">
        <v>20</v>
      </c>
      <c r="L199" s="15" t="s">
        <v>22</v>
      </c>
      <c r="M199" s="15" t="s">
        <v>23</v>
      </c>
      <c r="N199" s="15" t="s">
        <v>11</v>
      </c>
      <c r="O199" s="15" t="s">
        <v>301</v>
      </c>
      <c r="P199" s="15">
        <v>440843</v>
      </c>
      <c r="Q199" s="15">
        <v>83099855500015</v>
      </c>
      <c r="R199" s="16">
        <v>47</v>
      </c>
      <c r="S199" s="17">
        <v>45616.679166666669</v>
      </c>
      <c r="T199" s="15" t="s">
        <v>302</v>
      </c>
      <c r="U199" s="15" t="s">
        <v>42</v>
      </c>
      <c r="V199" s="15" t="s">
        <v>303</v>
      </c>
      <c r="W199" s="15" t="s">
        <v>14</v>
      </c>
      <c r="X199" s="15" t="s">
        <v>44</v>
      </c>
      <c r="Y199" s="18" t="str">
        <f t="shared" si="15"/>
        <v>Domestique</v>
      </c>
      <c r="Z199" s="19">
        <v>0.9</v>
      </c>
      <c r="AA199" s="19" t="s">
        <v>1268</v>
      </c>
      <c r="AB199" s="19" t="s">
        <v>1269</v>
      </c>
      <c r="AC199" s="19" t="s">
        <v>1270</v>
      </c>
      <c r="AD199" s="15">
        <f t="shared" si="16"/>
        <v>97</v>
      </c>
      <c r="AE199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0" spans="1:31" s="15" customFormat="1" x14ac:dyDescent="0.35">
      <c r="A200" s="15" t="s">
        <v>38</v>
      </c>
      <c r="B200" s="15" t="s">
        <v>41</v>
      </c>
      <c r="C200" s="15" t="s">
        <v>16</v>
      </c>
      <c r="D200" s="15" t="s">
        <v>19</v>
      </c>
      <c r="E200" s="15" t="s">
        <v>17</v>
      </c>
      <c r="F200" s="15" t="s">
        <v>18</v>
      </c>
      <c r="G200" s="15" t="s">
        <v>11</v>
      </c>
      <c r="H200" s="16">
        <v>5912</v>
      </c>
      <c r="I200" s="15" t="s">
        <v>24</v>
      </c>
      <c r="J200" s="15" t="s">
        <v>45</v>
      </c>
      <c r="K200" s="15" t="s">
        <v>20</v>
      </c>
      <c r="L200" s="15" t="s">
        <v>22</v>
      </c>
      <c r="M200" s="15" t="s">
        <v>23</v>
      </c>
      <c r="N200" s="15" t="s">
        <v>11</v>
      </c>
      <c r="O200" s="15" t="s">
        <v>304</v>
      </c>
      <c r="P200" s="15">
        <v>440321</v>
      </c>
      <c r="Q200" s="15">
        <v>89353282000022</v>
      </c>
      <c r="R200" s="16">
        <v>47</v>
      </c>
      <c r="S200" s="17">
        <v>45615.680555555555</v>
      </c>
      <c r="T200" s="15" t="s">
        <v>305</v>
      </c>
      <c r="U200" s="15" t="s">
        <v>42</v>
      </c>
      <c r="V200" s="15" t="s">
        <v>306</v>
      </c>
      <c r="W200" s="15" t="s">
        <v>14</v>
      </c>
      <c r="X200" s="15" t="s">
        <v>44</v>
      </c>
      <c r="Y200" s="18" t="str">
        <f t="shared" si="15"/>
        <v>Domestique</v>
      </c>
      <c r="Z200" s="19">
        <v>0.9</v>
      </c>
      <c r="AA200" s="19" t="s">
        <v>1268</v>
      </c>
      <c r="AB200" s="19" t="s">
        <v>1269</v>
      </c>
      <c r="AC200" s="19" t="s">
        <v>1270</v>
      </c>
      <c r="AD200" s="15">
        <f t="shared" si="16"/>
        <v>97</v>
      </c>
      <c r="AE200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1" spans="1:31" s="15" customFormat="1" x14ac:dyDescent="0.35">
      <c r="A201" s="15" t="s">
        <v>38</v>
      </c>
      <c r="B201" s="15" t="s">
        <v>41</v>
      </c>
      <c r="C201" s="15" t="s">
        <v>16</v>
      </c>
      <c r="D201" s="15" t="s">
        <v>19</v>
      </c>
      <c r="E201" s="15" t="s">
        <v>17</v>
      </c>
      <c r="F201" s="15" t="s">
        <v>18</v>
      </c>
      <c r="G201" s="15" t="s">
        <v>11</v>
      </c>
      <c r="H201" s="16">
        <v>5912</v>
      </c>
      <c r="I201" s="15" t="s">
        <v>24</v>
      </c>
      <c r="J201" s="15" t="s">
        <v>45</v>
      </c>
      <c r="K201" s="15" t="s">
        <v>20</v>
      </c>
      <c r="L201" s="15" t="s">
        <v>22</v>
      </c>
      <c r="M201" s="15" t="s">
        <v>23</v>
      </c>
      <c r="N201" s="15" t="s">
        <v>11</v>
      </c>
      <c r="O201" s="15" t="s">
        <v>307</v>
      </c>
      <c r="P201" s="15">
        <v>439619</v>
      </c>
      <c r="Q201" s="15">
        <v>30935813300010</v>
      </c>
      <c r="R201" s="16">
        <v>47</v>
      </c>
      <c r="S201" s="17">
        <v>45614.395833333336</v>
      </c>
      <c r="T201" s="15" t="s">
        <v>308</v>
      </c>
      <c r="U201" s="15" t="s">
        <v>42</v>
      </c>
      <c r="V201" s="15" t="s">
        <v>309</v>
      </c>
      <c r="W201" s="15" t="s">
        <v>14</v>
      </c>
      <c r="X201" s="15" t="s">
        <v>44</v>
      </c>
      <c r="Y201" s="18" t="str">
        <f t="shared" si="15"/>
        <v>Domestique</v>
      </c>
      <c r="Z201" s="19">
        <v>0.9</v>
      </c>
      <c r="AA201" s="19" t="s">
        <v>1268</v>
      </c>
      <c r="AB201" s="19" t="s">
        <v>1269</v>
      </c>
      <c r="AC201" s="19" t="s">
        <v>1270</v>
      </c>
      <c r="AD201" s="15">
        <f t="shared" si="16"/>
        <v>97</v>
      </c>
      <c r="AE201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2" spans="1:31" s="15" customFormat="1" x14ac:dyDescent="0.35">
      <c r="A202" s="15" t="s">
        <v>38</v>
      </c>
      <c r="B202" s="15" t="s">
        <v>41</v>
      </c>
      <c r="C202" s="15" t="s">
        <v>16</v>
      </c>
      <c r="D202" s="15" t="s">
        <v>19</v>
      </c>
      <c r="E202" s="15" t="s">
        <v>17</v>
      </c>
      <c r="F202" s="15" t="s">
        <v>18</v>
      </c>
      <c r="G202" s="15" t="s">
        <v>11</v>
      </c>
      <c r="H202" s="16">
        <v>5912</v>
      </c>
      <c r="I202" s="15" t="s">
        <v>24</v>
      </c>
      <c r="J202" s="15" t="s">
        <v>45</v>
      </c>
      <c r="K202" s="15" t="s">
        <v>20</v>
      </c>
      <c r="L202" s="15" t="s">
        <v>22</v>
      </c>
      <c r="M202" s="15" t="s">
        <v>23</v>
      </c>
      <c r="N202" s="15" t="s">
        <v>11</v>
      </c>
      <c r="O202" s="15" t="s">
        <v>310</v>
      </c>
      <c r="P202" s="15">
        <v>439509</v>
      </c>
      <c r="Q202" s="15">
        <v>53478929200024</v>
      </c>
      <c r="R202" s="16">
        <v>47</v>
      </c>
      <c r="S202" s="17">
        <v>45612.593055555553</v>
      </c>
      <c r="T202" s="15" t="s">
        <v>311</v>
      </c>
      <c r="U202" s="15" t="s">
        <v>42</v>
      </c>
      <c r="V202" s="15" t="s">
        <v>312</v>
      </c>
      <c r="W202" s="15" t="s">
        <v>14</v>
      </c>
      <c r="X202" s="15" t="s">
        <v>44</v>
      </c>
      <c r="Y202" s="18" t="str">
        <f t="shared" si="15"/>
        <v>Domestique</v>
      </c>
      <c r="Z202" s="19">
        <v>0.9</v>
      </c>
      <c r="AA202" s="19" t="s">
        <v>1268</v>
      </c>
      <c r="AB202" s="19" t="s">
        <v>1269</v>
      </c>
      <c r="AC202" s="19" t="s">
        <v>1270</v>
      </c>
      <c r="AD202" s="15">
        <f t="shared" si="16"/>
        <v>97</v>
      </c>
      <c r="AE202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3" spans="1:31" s="15" customFormat="1" x14ac:dyDescent="0.35">
      <c r="A203" s="15" t="s">
        <v>38</v>
      </c>
      <c r="B203" s="15" t="s">
        <v>41</v>
      </c>
      <c r="C203" s="15" t="s">
        <v>16</v>
      </c>
      <c r="D203" s="15" t="s">
        <v>19</v>
      </c>
      <c r="E203" s="15" t="s">
        <v>17</v>
      </c>
      <c r="F203" s="15" t="s">
        <v>18</v>
      </c>
      <c r="G203" s="15" t="s">
        <v>11</v>
      </c>
      <c r="H203" s="16">
        <v>5912</v>
      </c>
      <c r="I203" s="15" t="s">
        <v>24</v>
      </c>
      <c r="J203" s="15" t="s">
        <v>45</v>
      </c>
      <c r="K203" s="15" t="s">
        <v>20</v>
      </c>
      <c r="L203" s="15" t="s">
        <v>22</v>
      </c>
      <c r="M203" s="15" t="s">
        <v>23</v>
      </c>
      <c r="N203" s="15" t="s">
        <v>11</v>
      </c>
      <c r="O203" s="15" t="s">
        <v>313</v>
      </c>
      <c r="P203" s="15">
        <v>439383</v>
      </c>
      <c r="Q203" s="15">
        <v>52528285100027</v>
      </c>
      <c r="R203" s="16">
        <v>47</v>
      </c>
      <c r="S203" s="17">
        <v>45611.783333333333</v>
      </c>
      <c r="T203" s="15" t="s">
        <v>314</v>
      </c>
      <c r="U203" s="15" t="s">
        <v>42</v>
      </c>
      <c r="V203" s="15" t="s">
        <v>315</v>
      </c>
      <c r="W203" s="15" t="s">
        <v>14</v>
      </c>
      <c r="X203" s="15" t="s">
        <v>44</v>
      </c>
      <c r="Y203" s="18" t="str">
        <f t="shared" si="15"/>
        <v>Domestique</v>
      </c>
      <c r="Z203" s="19">
        <v>0.9</v>
      </c>
      <c r="AA203" s="19" t="s">
        <v>1268</v>
      </c>
      <c r="AB203" s="19" t="s">
        <v>1269</v>
      </c>
      <c r="AC203" s="19" t="s">
        <v>1270</v>
      </c>
      <c r="AD203" s="15">
        <f t="shared" si="16"/>
        <v>97</v>
      </c>
      <c r="AE203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4" spans="1:31" s="15" customFormat="1" x14ac:dyDescent="0.35">
      <c r="A204" s="15" t="s">
        <v>38</v>
      </c>
      <c r="B204" s="15" t="s">
        <v>41</v>
      </c>
      <c r="C204" s="15" t="s">
        <v>16</v>
      </c>
      <c r="D204" s="15" t="s">
        <v>19</v>
      </c>
      <c r="E204" s="15" t="s">
        <v>17</v>
      </c>
      <c r="F204" s="15" t="s">
        <v>18</v>
      </c>
      <c r="G204" s="15" t="s">
        <v>11</v>
      </c>
      <c r="H204" s="16">
        <v>5912</v>
      </c>
      <c r="I204" s="15" t="s">
        <v>24</v>
      </c>
      <c r="J204" s="15" t="s">
        <v>45</v>
      </c>
      <c r="K204" s="15" t="s">
        <v>20</v>
      </c>
      <c r="L204" s="15" t="s">
        <v>22</v>
      </c>
      <c r="M204" s="15" t="s">
        <v>23</v>
      </c>
      <c r="N204" s="15" t="s">
        <v>11</v>
      </c>
      <c r="O204" s="15" t="s">
        <v>316</v>
      </c>
      <c r="P204" s="15">
        <v>439259</v>
      </c>
      <c r="Q204" s="15">
        <v>49292578900017</v>
      </c>
      <c r="R204" s="16">
        <v>47</v>
      </c>
      <c r="S204" s="17">
        <v>45611.603472222225</v>
      </c>
      <c r="T204" s="15" t="s">
        <v>317</v>
      </c>
      <c r="U204" s="15" t="s">
        <v>42</v>
      </c>
      <c r="V204" s="15" t="s">
        <v>318</v>
      </c>
      <c r="W204" s="15" t="s">
        <v>14</v>
      </c>
      <c r="X204" s="15" t="s">
        <v>44</v>
      </c>
      <c r="Y204" s="18" t="str">
        <f t="shared" si="15"/>
        <v>Domestique</v>
      </c>
      <c r="Z204" s="19">
        <v>0.9</v>
      </c>
      <c r="AA204" s="19" t="s">
        <v>1268</v>
      </c>
      <c r="AB204" s="19" t="s">
        <v>1269</v>
      </c>
      <c r="AC204" s="19" t="s">
        <v>1270</v>
      </c>
      <c r="AD204" s="15">
        <f t="shared" si="16"/>
        <v>97</v>
      </c>
      <c r="AE204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5" spans="1:31" s="15" customFormat="1" x14ac:dyDescent="0.35">
      <c r="A205" s="15" t="s">
        <v>38</v>
      </c>
      <c r="B205" s="15" t="s">
        <v>41</v>
      </c>
      <c r="C205" s="15" t="s">
        <v>16</v>
      </c>
      <c r="D205" s="15" t="s">
        <v>19</v>
      </c>
      <c r="E205" s="15" t="s">
        <v>17</v>
      </c>
      <c r="F205" s="15" t="s">
        <v>18</v>
      </c>
      <c r="G205" s="15" t="s">
        <v>11</v>
      </c>
      <c r="H205" s="16">
        <v>5912</v>
      </c>
      <c r="I205" s="15" t="s">
        <v>24</v>
      </c>
      <c r="J205" s="15" t="s">
        <v>45</v>
      </c>
      <c r="K205" s="15" t="s">
        <v>20</v>
      </c>
      <c r="L205" s="15" t="s">
        <v>22</v>
      </c>
      <c r="M205" s="15" t="s">
        <v>23</v>
      </c>
      <c r="N205" s="15" t="s">
        <v>11</v>
      </c>
      <c r="O205" s="15" t="s">
        <v>319</v>
      </c>
      <c r="P205" s="15">
        <v>439188</v>
      </c>
      <c r="Q205" s="15">
        <v>34996491600036</v>
      </c>
      <c r="R205" s="16">
        <v>47</v>
      </c>
      <c r="S205" s="17">
        <v>45611.509722222225</v>
      </c>
      <c r="T205" s="15" t="s">
        <v>320</v>
      </c>
      <c r="U205" s="15" t="s">
        <v>42</v>
      </c>
      <c r="V205" s="15" t="s">
        <v>321</v>
      </c>
      <c r="W205" s="15" t="s">
        <v>14</v>
      </c>
      <c r="X205" s="15" t="s">
        <v>44</v>
      </c>
      <c r="Y205" s="18" t="str">
        <f t="shared" si="15"/>
        <v>Domestique</v>
      </c>
      <c r="Z205" s="19">
        <v>0.9</v>
      </c>
      <c r="AA205" s="19" t="s">
        <v>1268</v>
      </c>
      <c r="AB205" s="19" t="s">
        <v>1269</v>
      </c>
      <c r="AC205" s="19" t="s">
        <v>1270</v>
      </c>
      <c r="AD205" s="15">
        <f t="shared" si="16"/>
        <v>97</v>
      </c>
      <c r="AE205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6" spans="1:31" s="15" customFormat="1" x14ac:dyDescent="0.35">
      <c r="A206" s="15" t="s">
        <v>38</v>
      </c>
      <c r="B206" s="15" t="s">
        <v>41</v>
      </c>
      <c r="C206" s="15" t="s">
        <v>16</v>
      </c>
      <c r="D206" s="15" t="s">
        <v>19</v>
      </c>
      <c r="E206" s="15" t="s">
        <v>17</v>
      </c>
      <c r="F206" s="15" t="s">
        <v>18</v>
      </c>
      <c r="G206" s="15" t="s">
        <v>11</v>
      </c>
      <c r="H206" s="16">
        <v>5912</v>
      </c>
      <c r="I206" s="15" t="s">
        <v>24</v>
      </c>
      <c r="J206" s="15" t="s">
        <v>45</v>
      </c>
      <c r="K206" s="15" t="s">
        <v>20</v>
      </c>
      <c r="L206" s="15" t="s">
        <v>22</v>
      </c>
      <c r="M206" s="15" t="s">
        <v>23</v>
      </c>
      <c r="N206" s="15" t="s">
        <v>11</v>
      </c>
      <c r="O206" s="15" t="s">
        <v>322</v>
      </c>
      <c r="P206" s="15">
        <v>436953</v>
      </c>
      <c r="Q206" s="15">
        <v>49505169000016</v>
      </c>
      <c r="R206" s="16">
        <v>47</v>
      </c>
      <c r="S206" s="17">
        <v>45608.709027777775</v>
      </c>
      <c r="T206" s="15" t="s">
        <v>323</v>
      </c>
      <c r="U206" s="15" t="s">
        <v>42</v>
      </c>
      <c r="V206" s="15" t="s">
        <v>324</v>
      </c>
      <c r="W206" s="15" t="s">
        <v>14</v>
      </c>
      <c r="X206" s="15" t="s">
        <v>44</v>
      </c>
      <c r="Y206" s="18" t="str">
        <f t="shared" si="15"/>
        <v>Domestique</v>
      </c>
      <c r="Z206" s="19">
        <v>0.9</v>
      </c>
      <c r="AA206" s="19" t="s">
        <v>1268</v>
      </c>
      <c r="AB206" s="19" t="s">
        <v>1269</v>
      </c>
      <c r="AC206" s="19" t="s">
        <v>1270</v>
      </c>
      <c r="AD206" s="15">
        <f t="shared" si="16"/>
        <v>97</v>
      </c>
      <c r="AE206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7" spans="1:31" s="15" customFormat="1" x14ac:dyDescent="0.35">
      <c r="A207" s="15" t="s">
        <v>38</v>
      </c>
      <c r="B207" s="15" t="s">
        <v>41</v>
      </c>
      <c r="C207" s="15" t="s">
        <v>16</v>
      </c>
      <c r="D207" s="15" t="s">
        <v>19</v>
      </c>
      <c r="E207" s="15" t="s">
        <v>17</v>
      </c>
      <c r="F207" s="15" t="s">
        <v>18</v>
      </c>
      <c r="G207" s="15" t="s">
        <v>11</v>
      </c>
      <c r="H207" s="16">
        <v>5912</v>
      </c>
      <c r="I207" s="15" t="s">
        <v>24</v>
      </c>
      <c r="J207" s="15" t="s">
        <v>45</v>
      </c>
      <c r="K207" s="15" t="s">
        <v>20</v>
      </c>
      <c r="L207" s="15" t="s">
        <v>22</v>
      </c>
      <c r="M207" s="15" t="s">
        <v>23</v>
      </c>
      <c r="N207" s="15" t="s">
        <v>11</v>
      </c>
      <c r="O207" s="15" t="s">
        <v>325</v>
      </c>
      <c r="P207" s="15">
        <v>436931</v>
      </c>
      <c r="Q207" s="15">
        <v>78841372200018</v>
      </c>
      <c r="R207" s="16">
        <v>47</v>
      </c>
      <c r="S207" s="17">
        <v>45608.65902777778</v>
      </c>
      <c r="T207" s="15" t="s">
        <v>326</v>
      </c>
      <c r="U207" s="15" t="s">
        <v>42</v>
      </c>
      <c r="V207" s="15" t="s">
        <v>327</v>
      </c>
      <c r="W207" s="15" t="s">
        <v>14</v>
      </c>
      <c r="X207" s="15" t="s">
        <v>44</v>
      </c>
      <c r="Y207" s="18" t="str">
        <f t="shared" si="15"/>
        <v>Domestique</v>
      </c>
      <c r="Z207" s="19">
        <v>0.9</v>
      </c>
      <c r="AA207" s="19" t="s">
        <v>1268</v>
      </c>
      <c r="AB207" s="19" t="s">
        <v>1269</v>
      </c>
      <c r="AC207" s="19" t="s">
        <v>1270</v>
      </c>
      <c r="AD207" s="15">
        <f t="shared" si="16"/>
        <v>97</v>
      </c>
      <c r="AE207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8" spans="1:31" s="15" customFormat="1" x14ac:dyDescent="0.35">
      <c r="A208" s="15" t="s">
        <v>38</v>
      </c>
      <c r="B208" s="15" t="s">
        <v>41</v>
      </c>
      <c r="C208" s="15" t="s">
        <v>16</v>
      </c>
      <c r="D208" s="15" t="s">
        <v>19</v>
      </c>
      <c r="E208" s="15" t="s">
        <v>17</v>
      </c>
      <c r="F208" s="15" t="s">
        <v>18</v>
      </c>
      <c r="G208" s="15" t="s">
        <v>11</v>
      </c>
      <c r="H208" s="16">
        <v>5912</v>
      </c>
      <c r="I208" s="15" t="s">
        <v>24</v>
      </c>
      <c r="J208" s="15" t="s">
        <v>45</v>
      </c>
      <c r="K208" s="15" t="s">
        <v>20</v>
      </c>
      <c r="L208" s="15" t="s">
        <v>22</v>
      </c>
      <c r="M208" s="15" t="s">
        <v>23</v>
      </c>
      <c r="N208" s="15" t="s">
        <v>11</v>
      </c>
      <c r="O208" s="15" t="s">
        <v>328</v>
      </c>
      <c r="P208" s="15">
        <v>435764</v>
      </c>
      <c r="Q208" s="15">
        <v>48295756000014</v>
      </c>
      <c r="R208" s="16">
        <v>47</v>
      </c>
      <c r="S208" s="17">
        <v>45603.689583333333</v>
      </c>
      <c r="T208" s="15" t="s">
        <v>329</v>
      </c>
      <c r="U208" s="15" t="s">
        <v>42</v>
      </c>
      <c r="V208" s="15" t="s">
        <v>330</v>
      </c>
      <c r="W208" s="15" t="s">
        <v>14</v>
      </c>
      <c r="X208" s="15" t="s">
        <v>44</v>
      </c>
      <c r="Y208" s="18" t="str">
        <f t="shared" si="15"/>
        <v>Domestique</v>
      </c>
      <c r="Z208" s="19">
        <v>0.9</v>
      </c>
      <c r="AA208" s="19" t="s">
        <v>1268</v>
      </c>
      <c r="AB208" s="19" t="s">
        <v>1269</v>
      </c>
      <c r="AC208" s="19" t="s">
        <v>1270</v>
      </c>
      <c r="AD208" s="15">
        <f t="shared" si="16"/>
        <v>97</v>
      </c>
      <c r="AE208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09" spans="1:31" s="15" customFormat="1" x14ac:dyDescent="0.35">
      <c r="A209" s="15" t="s">
        <v>38</v>
      </c>
      <c r="B209" s="15" t="s">
        <v>41</v>
      </c>
      <c r="C209" s="15" t="s">
        <v>16</v>
      </c>
      <c r="D209" s="15" t="s">
        <v>19</v>
      </c>
      <c r="E209" s="15" t="s">
        <v>17</v>
      </c>
      <c r="F209" s="15" t="s">
        <v>18</v>
      </c>
      <c r="G209" s="15" t="s">
        <v>11</v>
      </c>
      <c r="H209" s="16">
        <v>5912</v>
      </c>
      <c r="I209" s="15" t="s">
        <v>24</v>
      </c>
      <c r="J209" s="15" t="s">
        <v>45</v>
      </c>
      <c r="K209" s="15" t="s">
        <v>20</v>
      </c>
      <c r="L209" s="15" t="s">
        <v>22</v>
      </c>
      <c r="M209" s="15" t="s">
        <v>23</v>
      </c>
      <c r="N209" s="15" t="s">
        <v>11</v>
      </c>
      <c r="O209" s="15" t="s">
        <v>331</v>
      </c>
      <c r="P209" s="15">
        <v>434926</v>
      </c>
      <c r="Q209" s="15">
        <v>88451627900012</v>
      </c>
      <c r="R209" s="16">
        <v>47</v>
      </c>
      <c r="S209" s="17">
        <v>45602.56527777778</v>
      </c>
      <c r="T209" s="15" t="s">
        <v>332</v>
      </c>
      <c r="U209" s="15" t="s">
        <v>42</v>
      </c>
      <c r="V209" s="15" t="s">
        <v>333</v>
      </c>
      <c r="W209" s="15" t="s">
        <v>14</v>
      </c>
      <c r="X209" s="15" t="s">
        <v>44</v>
      </c>
      <c r="Y209" s="18" t="str">
        <f t="shared" si="15"/>
        <v>Domestique</v>
      </c>
      <c r="Z209" s="19">
        <v>0.9</v>
      </c>
      <c r="AA209" s="19" t="s">
        <v>1268</v>
      </c>
      <c r="AB209" s="19" t="s">
        <v>1269</v>
      </c>
      <c r="AC209" s="19" t="s">
        <v>1270</v>
      </c>
      <c r="AD209" s="15">
        <f t="shared" si="16"/>
        <v>97</v>
      </c>
      <c r="AE209" s="15" t="str">
        <f t="shared" si="17"/>
        <v>AgentSociÃ©tÃ© ou assimilÃ©eBÃ©nÃ©ficiaire non PPE&lt; 12 moisComplet Ã  jourFrance [FR]5912Aucune occurence (12 mois glissants)ProximitÃ©CB/Visa MastercardUniquee-paiement avec 3D SecureFrance [FR]</v>
      </c>
    </row>
    <row r="210" spans="1:31" s="15" customFormat="1" x14ac:dyDescent="0.35">
      <c r="A210" s="15" t="s">
        <v>38</v>
      </c>
      <c r="B210" s="15" t="s">
        <v>41</v>
      </c>
      <c r="C210" s="15" t="s">
        <v>16</v>
      </c>
      <c r="D210" s="15" t="s">
        <v>19</v>
      </c>
      <c r="E210" s="15" t="s">
        <v>17</v>
      </c>
      <c r="F210" s="15" t="s">
        <v>18</v>
      </c>
      <c r="G210" s="15" t="s">
        <v>11</v>
      </c>
      <c r="H210" s="16">
        <v>5912</v>
      </c>
      <c r="I210" s="15" t="s">
        <v>24</v>
      </c>
      <c r="J210" s="15" t="s">
        <v>45</v>
      </c>
      <c r="K210" s="15" t="s">
        <v>20</v>
      </c>
      <c r="L210" s="15" t="s">
        <v>22</v>
      </c>
      <c r="M210" s="15" t="s">
        <v>23</v>
      </c>
      <c r="N210" s="15" t="s">
        <v>11</v>
      </c>
      <c r="O210" s="15" t="s">
        <v>334</v>
      </c>
      <c r="P210" s="15">
        <v>430479</v>
      </c>
      <c r="Q210" s="15">
        <v>93329381300012</v>
      </c>
      <c r="R210" s="16">
        <v>47</v>
      </c>
      <c r="S210" s="17">
        <v>45590.77847222222</v>
      </c>
      <c r="T210" s="15" t="s">
        <v>335</v>
      </c>
      <c r="U210" s="15" t="s">
        <v>42</v>
      </c>
      <c r="V210" s="15" t="s">
        <v>336</v>
      </c>
      <c r="W210" s="15" t="s">
        <v>14</v>
      </c>
      <c r="X210" s="15" t="s">
        <v>44</v>
      </c>
      <c r="Y210" s="18" t="str">
        <f t="shared" ref="Y210:Y242" si="18">+IF(G210=N210,"Domestique","Autre")</f>
        <v>Domestique</v>
      </c>
      <c r="Z210" s="19">
        <v>0.9</v>
      </c>
      <c r="AA210" s="19" t="s">
        <v>1268</v>
      </c>
      <c r="AB210" s="19" t="s">
        <v>1269</v>
      </c>
      <c r="AC210" s="19" t="s">
        <v>1270</v>
      </c>
      <c r="AD210" s="15">
        <f t="shared" ref="AD210:AD241" si="19">COUNTIFS($AE$2:$AE$2432,AE210)</f>
        <v>97</v>
      </c>
      <c r="AE210" s="15" t="str">
        <f t="shared" ref="AE210:AE242" si="20">+B210&amp;C210&amp;D210&amp;E210&amp;F210&amp;G210&amp;H210&amp;I210&amp;J210&amp;K210&amp;L210&amp;M210&amp;N210</f>
        <v>AgentSociÃ©tÃ© ou assimilÃ©eBÃ©nÃ©ficiaire non PPE&lt; 12 moisComplet Ã  jourFrance [FR]5912Aucune occurence (12 mois glissants)ProximitÃ©CB/Visa MastercardUniquee-paiement avec 3D SecureFrance [FR]</v>
      </c>
    </row>
    <row r="211" spans="1:31" s="15" customFormat="1" x14ac:dyDescent="0.35">
      <c r="A211" s="15" t="s">
        <v>38</v>
      </c>
      <c r="B211" s="15" t="s">
        <v>41</v>
      </c>
      <c r="C211" s="15" t="s">
        <v>16</v>
      </c>
      <c r="D211" s="15" t="s">
        <v>19</v>
      </c>
      <c r="E211" s="15" t="s">
        <v>17</v>
      </c>
      <c r="F211" s="15" t="s">
        <v>18</v>
      </c>
      <c r="G211" s="15" t="s">
        <v>11</v>
      </c>
      <c r="H211" s="16">
        <v>5912</v>
      </c>
      <c r="I211" s="15" t="s">
        <v>24</v>
      </c>
      <c r="J211" s="15" t="s">
        <v>45</v>
      </c>
      <c r="K211" s="15" t="s">
        <v>20</v>
      </c>
      <c r="L211" s="15" t="s">
        <v>22</v>
      </c>
      <c r="M211" s="15" t="s">
        <v>23</v>
      </c>
      <c r="N211" s="15" t="s">
        <v>11</v>
      </c>
      <c r="O211" s="15" t="s">
        <v>337</v>
      </c>
      <c r="P211" s="15">
        <v>430181</v>
      </c>
      <c r="Q211" s="15">
        <v>47955048500029</v>
      </c>
      <c r="R211" s="16">
        <v>47</v>
      </c>
      <c r="S211" s="17">
        <v>45589.495138888888</v>
      </c>
      <c r="T211" s="15" t="s">
        <v>338</v>
      </c>
      <c r="U211" s="15" t="s">
        <v>42</v>
      </c>
      <c r="V211" s="15" t="s">
        <v>339</v>
      </c>
      <c r="W211" s="15" t="s">
        <v>14</v>
      </c>
      <c r="X211" s="15" t="s">
        <v>44</v>
      </c>
      <c r="Y211" s="18" t="str">
        <f t="shared" si="18"/>
        <v>Domestique</v>
      </c>
      <c r="Z211" s="19">
        <v>0.9</v>
      </c>
      <c r="AA211" s="19" t="s">
        <v>1268</v>
      </c>
      <c r="AB211" s="19" t="s">
        <v>1269</v>
      </c>
      <c r="AC211" s="19" t="s">
        <v>1270</v>
      </c>
      <c r="AD211" s="15">
        <f t="shared" si="19"/>
        <v>97</v>
      </c>
      <c r="AE211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2" spans="1:31" s="15" customFormat="1" x14ac:dyDescent="0.35">
      <c r="A212" s="15" t="s">
        <v>38</v>
      </c>
      <c r="B212" s="15" t="s">
        <v>41</v>
      </c>
      <c r="C212" s="15" t="s">
        <v>16</v>
      </c>
      <c r="D212" s="15" t="s">
        <v>19</v>
      </c>
      <c r="E212" s="15" t="s">
        <v>17</v>
      </c>
      <c r="F212" s="15" t="s">
        <v>18</v>
      </c>
      <c r="G212" s="15" t="s">
        <v>11</v>
      </c>
      <c r="H212" s="16">
        <v>5912</v>
      </c>
      <c r="I212" s="15" t="s">
        <v>24</v>
      </c>
      <c r="J212" s="15" t="s">
        <v>45</v>
      </c>
      <c r="K212" s="15" t="s">
        <v>20</v>
      </c>
      <c r="L212" s="15" t="s">
        <v>22</v>
      </c>
      <c r="M212" s="15" t="s">
        <v>23</v>
      </c>
      <c r="N212" s="15" t="s">
        <v>11</v>
      </c>
      <c r="O212" s="15" t="s">
        <v>340</v>
      </c>
      <c r="P212" s="15">
        <v>430022</v>
      </c>
      <c r="Q212" s="15">
        <v>48194887500010</v>
      </c>
      <c r="R212" s="16">
        <v>47</v>
      </c>
      <c r="S212" s="17">
        <v>45589.4</v>
      </c>
      <c r="T212" s="15" t="s">
        <v>341</v>
      </c>
      <c r="U212" s="15" t="s">
        <v>42</v>
      </c>
      <c r="V212" s="15" t="s">
        <v>342</v>
      </c>
      <c r="W212" s="15" t="s">
        <v>14</v>
      </c>
      <c r="X212" s="15" t="s">
        <v>44</v>
      </c>
      <c r="Y212" s="18" t="str">
        <f t="shared" si="18"/>
        <v>Domestique</v>
      </c>
      <c r="Z212" s="19">
        <v>0.9</v>
      </c>
      <c r="AA212" s="19" t="s">
        <v>1268</v>
      </c>
      <c r="AB212" s="19" t="s">
        <v>1269</v>
      </c>
      <c r="AC212" s="19" t="s">
        <v>1270</v>
      </c>
      <c r="AD212" s="15">
        <f t="shared" si="19"/>
        <v>97</v>
      </c>
      <c r="AE212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3" spans="1:31" s="15" customFormat="1" x14ac:dyDescent="0.35">
      <c r="A213" s="15" t="s">
        <v>38</v>
      </c>
      <c r="B213" s="15" t="s">
        <v>41</v>
      </c>
      <c r="C213" s="15" t="s">
        <v>16</v>
      </c>
      <c r="D213" s="15" t="s">
        <v>19</v>
      </c>
      <c r="E213" s="15" t="s">
        <v>17</v>
      </c>
      <c r="F213" s="15" t="s">
        <v>18</v>
      </c>
      <c r="G213" s="15" t="s">
        <v>11</v>
      </c>
      <c r="H213" s="16">
        <v>5912</v>
      </c>
      <c r="I213" s="15" t="s">
        <v>24</v>
      </c>
      <c r="J213" s="15" t="s">
        <v>45</v>
      </c>
      <c r="K213" s="15" t="s">
        <v>20</v>
      </c>
      <c r="L213" s="15" t="s">
        <v>22</v>
      </c>
      <c r="M213" s="15" t="s">
        <v>23</v>
      </c>
      <c r="N213" s="15" t="s">
        <v>11</v>
      </c>
      <c r="O213" s="15" t="s">
        <v>349</v>
      </c>
      <c r="P213" s="15">
        <v>428089</v>
      </c>
      <c r="Q213" s="15">
        <v>33936086900012</v>
      </c>
      <c r="R213" s="16">
        <v>47</v>
      </c>
      <c r="S213" s="17">
        <v>45583.709722222222</v>
      </c>
      <c r="T213" s="15" t="s">
        <v>350</v>
      </c>
      <c r="U213" s="15" t="s">
        <v>42</v>
      </c>
      <c r="V213" s="15" t="s">
        <v>351</v>
      </c>
      <c r="W213" s="15" t="s">
        <v>14</v>
      </c>
      <c r="X213" s="15" t="s">
        <v>44</v>
      </c>
      <c r="Y213" s="18" t="str">
        <f t="shared" si="18"/>
        <v>Domestique</v>
      </c>
      <c r="Z213" s="19">
        <v>0.9</v>
      </c>
      <c r="AA213" s="19" t="s">
        <v>1268</v>
      </c>
      <c r="AB213" s="19" t="s">
        <v>1269</v>
      </c>
      <c r="AC213" s="19" t="s">
        <v>1270</v>
      </c>
      <c r="AD213" s="15">
        <f t="shared" si="19"/>
        <v>97</v>
      </c>
      <c r="AE213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4" spans="1:31" s="15" customFormat="1" x14ac:dyDescent="0.35">
      <c r="A214" s="15" t="s">
        <v>38</v>
      </c>
      <c r="B214" s="15" t="s">
        <v>41</v>
      </c>
      <c r="C214" s="15" t="s">
        <v>16</v>
      </c>
      <c r="D214" s="15" t="s">
        <v>19</v>
      </c>
      <c r="E214" s="15" t="s">
        <v>17</v>
      </c>
      <c r="F214" s="15" t="s">
        <v>18</v>
      </c>
      <c r="G214" s="15" t="s">
        <v>11</v>
      </c>
      <c r="H214" s="16">
        <v>5912</v>
      </c>
      <c r="I214" s="15" t="s">
        <v>24</v>
      </c>
      <c r="J214" s="15" t="s">
        <v>45</v>
      </c>
      <c r="K214" s="15" t="s">
        <v>20</v>
      </c>
      <c r="L214" s="15" t="s">
        <v>22</v>
      </c>
      <c r="M214" s="15" t="s">
        <v>23</v>
      </c>
      <c r="N214" s="15" t="s">
        <v>11</v>
      </c>
      <c r="O214" s="15" t="s">
        <v>352</v>
      </c>
      <c r="P214" s="15">
        <v>427699</v>
      </c>
      <c r="Q214" s="15">
        <v>81265701300015</v>
      </c>
      <c r="R214" s="16">
        <v>47</v>
      </c>
      <c r="S214" s="17">
        <v>45582.680555555555</v>
      </c>
      <c r="T214" s="15" t="s">
        <v>353</v>
      </c>
      <c r="U214" s="15" t="s">
        <v>42</v>
      </c>
      <c r="V214" s="15" t="s">
        <v>354</v>
      </c>
      <c r="W214" s="15" t="s">
        <v>14</v>
      </c>
      <c r="X214" s="15" t="s">
        <v>44</v>
      </c>
      <c r="Y214" s="18" t="str">
        <f t="shared" si="18"/>
        <v>Domestique</v>
      </c>
      <c r="Z214" s="19">
        <v>0.9</v>
      </c>
      <c r="AA214" s="19" t="s">
        <v>1268</v>
      </c>
      <c r="AB214" s="19" t="s">
        <v>1269</v>
      </c>
      <c r="AC214" s="19" t="s">
        <v>1270</v>
      </c>
      <c r="AD214" s="15">
        <f t="shared" si="19"/>
        <v>97</v>
      </c>
      <c r="AE214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5" spans="1:31" s="15" customFormat="1" x14ac:dyDescent="0.35">
      <c r="A215" s="15" t="s">
        <v>38</v>
      </c>
      <c r="B215" s="15" t="s">
        <v>41</v>
      </c>
      <c r="C215" s="15" t="s">
        <v>16</v>
      </c>
      <c r="D215" s="15" t="s">
        <v>19</v>
      </c>
      <c r="E215" s="15" t="s">
        <v>17</v>
      </c>
      <c r="F215" s="15" t="s">
        <v>18</v>
      </c>
      <c r="G215" s="15" t="s">
        <v>11</v>
      </c>
      <c r="H215" s="16">
        <v>5912</v>
      </c>
      <c r="I215" s="15" t="s">
        <v>24</v>
      </c>
      <c r="J215" s="15" t="s">
        <v>45</v>
      </c>
      <c r="K215" s="15" t="s">
        <v>20</v>
      </c>
      <c r="L215" s="15" t="s">
        <v>22</v>
      </c>
      <c r="M215" s="15" t="s">
        <v>23</v>
      </c>
      <c r="N215" s="15" t="s">
        <v>11</v>
      </c>
      <c r="O215" s="15" t="s">
        <v>355</v>
      </c>
      <c r="P215" s="15">
        <v>426857</v>
      </c>
      <c r="Q215" s="15">
        <v>82815493000014</v>
      </c>
      <c r="R215" s="16">
        <v>47</v>
      </c>
      <c r="S215" s="17">
        <v>45580.736805555556</v>
      </c>
      <c r="T215" s="15" t="s">
        <v>356</v>
      </c>
      <c r="U215" s="15" t="s">
        <v>42</v>
      </c>
      <c r="V215" s="15" t="s">
        <v>357</v>
      </c>
      <c r="W215" s="15" t="s">
        <v>14</v>
      </c>
      <c r="X215" s="15" t="s">
        <v>44</v>
      </c>
      <c r="Y215" s="18" t="str">
        <f t="shared" si="18"/>
        <v>Domestique</v>
      </c>
      <c r="Z215" s="19">
        <v>0.9</v>
      </c>
      <c r="AA215" s="19" t="s">
        <v>1268</v>
      </c>
      <c r="AB215" s="19" t="s">
        <v>1269</v>
      </c>
      <c r="AC215" s="19" t="s">
        <v>1270</v>
      </c>
      <c r="AD215" s="15">
        <f t="shared" si="19"/>
        <v>97</v>
      </c>
      <c r="AE215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6" spans="1:31" s="15" customFormat="1" x14ac:dyDescent="0.35">
      <c r="A216" s="15" t="s">
        <v>38</v>
      </c>
      <c r="B216" s="15" t="s">
        <v>41</v>
      </c>
      <c r="C216" s="15" t="s">
        <v>16</v>
      </c>
      <c r="D216" s="15" t="s">
        <v>19</v>
      </c>
      <c r="E216" s="15" t="s">
        <v>17</v>
      </c>
      <c r="F216" s="15" t="s">
        <v>18</v>
      </c>
      <c r="G216" s="15" t="s">
        <v>11</v>
      </c>
      <c r="H216" s="16">
        <v>5912</v>
      </c>
      <c r="I216" s="15" t="s">
        <v>24</v>
      </c>
      <c r="J216" s="15" t="s">
        <v>45</v>
      </c>
      <c r="K216" s="15" t="s">
        <v>20</v>
      </c>
      <c r="L216" s="15" t="s">
        <v>22</v>
      </c>
      <c r="M216" s="15" t="s">
        <v>23</v>
      </c>
      <c r="N216" s="15" t="s">
        <v>11</v>
      </c>
      <c r="O216" s="15" t="s">
        <v>358</v>
      </c>
      <c r="P216" s="15">
        <v>426502</v>
      </c>
      <c r="Q216" s="15">
        <v>89846897000014</v>
      </c>
      <c r="R216" s="16">
        <v>47</v>
      </c>
      <c r="S216" s="17">
        <v>45580.473611111112</v>
      </c>
      <c r="T216" s="15" t="s">
        <v>359</v>
      </c>
      <c r="U216" s="15" t="s">
        <v>42</v>
      </c>
      <c r="V216" s="15" t="s">
        <v>360</v>
      </c>
      <c r="W216" s="15" t="s">
        <v>14</v>
      </c>
      <c r="X216" s="15" t="s">
        <v>44</v>
      </c>
      <c r="Y216" s="18" t="str">
        <f t="shared" si="18"/>
        <v>Domestique</v>
      </c>
      <c r="Z216" s="19">
        <v>0.9</v>
      </c>
      <c r="AA216" s="19" t="s">
        <v>1268</v>
      </c>
      <c r="AB216" s="19" t="s">
        <v>1269</v>
      </c>
      <c r="AC216" s="19" t="s">
        <v>1270</v>
      </c>
      <c r="AD216" s="15">
        <f t="shared" si="19"/>
        <v>97</v>
      </c>
      <c r="AE216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7" spans="1:31" s="15" customFormat="1" x14ac:dyDescent="0.35">
      <c r="A217" s="15" t="s">
        <v>38</v>
      </c>
      <c r="B217" s="15" t="s">
        <v>41</v>
      </c>
      <c r="C217" s="15" t="s">
        <v>16</v>
      </c>
      <c r="D217" s="15" t="s">
        <v>19</v>
      </c>
      <c r="E217" s="15" t="s">
        <v>17</v>
      </c>
      <c r="F217" s="15" t="s">
        <v>18</v>
      </c>
      <c r="G217" s="15" t="s">
        <v>11</v>
      </c>
      <c r="H217" s="16">
        <v>5912</v>
      </c>
      <c r="I217" s="15" t="s">
        <v>24</v>
      </c>
      <c r="J217" s="15" t="s">
        <v>45</v>
      </c>
      <c r="K217" s="15" t="s">
        <v>20</v>
      </c>
      <c r="L217" s="15" t="s">
        <v>22</v>
      </c>
      <c r="M217" s="15" t="s">
        <v>23</v>
      </c>
      <c r="N217" s="15" t="s">
        <v>11</v>
      </c>
      <c r="O217" s="15" t="s">
        <v>369</v>
      </c>
      <c r="P217" s="15">
        <v>425460</v>
      </c>
      <c r="Q217" s="15">
        <v>49892468700011</v>
      </c>
      <c r="R217" s="16">
        <v>47</v>
      </c>
      <c r="S217" s="17">
        <v>45576.731944444444</v>
      </c>
      <c r="T217" s="15" t="s">
        <v>370</v>
      </c>
      <c r="U217" s="15" t="s">
        <v>42</v>
      </c>
      <c r="V217" s="15" t="s">
        <v>371</v>
      </c>
      <c r="W217" s="15" t="s">
        <v>14</v>
      </c>
      <c r="X217" s="15" t="s">
        <v>44</v>
      </c>
      <c r="Y217" s="18" t="str">
        <f t="shared" si="18"/>
        <v>Domestique</v>
      </c>
      <c r="Z217" s="19">
        <v>0.9</v>
      </c>
      <c r="AA217" s="19" t="s">
        <v>1268</v>
      </c>
      <c r="AB217" s="19" t="s">
        <v>1269</v>
      </c>
      <c r="AC217" s="19" t="s">
        <v>1270</v>
      </c>
      <c r="AD217" s="15">
        <f t="shared" si="19"/>
        <v>97</v>
      </c>
      <c r="AE217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8" spans="1:31" s="15" customFormat="1" x14ac:dyDescent="0.35">
      <c r="A218" s="15" t="s">
        <v>38</v>
      </c>
      <c r="B218" s="15" t="s">
        <v>41</v>
      </c>
      <c r="C218" s="15" t="s">
        <v>16</v>
      </c>
      <c r="D218" s="15" t="s">
        <v>19</v>
      </c>
      <c r="E218" s="15" t="s">
        <v>17</v>
      </c>
      <c r="F218" s="15" t="s">
        <v>18</v>
      </c>
      <c r="G218" s="15" t="s">
        <v>11</v>
      </c>
      <c r="H218" s="16">
        <v>5912</v>
      </c>
      <c r="I218" s="15" t="s">
        <v>24</v>
      </c>
      <c r="J218" s="15" t="s">
        <v>45</v>
      </c>
      <c r="K218" s="15" t="s">
        <v>20</v>
      </c>
      <c r="L218" s="15" t="s">
        <v>22</v>
      </c>
      <c r="M218" s="15" t="s">
        <v>23</v>
      </c>
      <c r="N218" s="15" t="s">
        <v>11</v>
      </c>
      <c r="O218" s="15" t="s">
        <v>372</v>
      </c>
      <c r="P218" s="15">
        <v>424947</v>
      </c>
      <c r="Q218" s="15">
        <v>78987334600025</v>
      </c>
      <c r="R218" s="16">
        <v>47</v>
      </c>
      <c r="S218" s="17">
        <v>45575.652083333334</v>
      </c>
      <c r="T218" s="15" t="s">
        <v>373</v>
      </c>
      <c r="U218" s="15" t="s">
        <v>42</v>
      </c>
      <c r="V218" s="15" t="s">
        <v>374</v>
      </c>
      <c r="W218" s="15" t="s">
        <v>14</v>
      </c>
      <c r="X218" s="15" t="s">
        <v>44</v>
      </c>
      <c r="Y218" s="18" t="str">
        <f t="shared" si="18"/>
        <v>Domestique</v>
      </c>
      <c r="Z218" s="19">
        <v>0.9</v>
      </c>
      <c r="AA218" s="19" t="s">
        <v>1268</v>
      </c>
      <c r="AB218" s="19" t="s">
        <v>1269</v>
      </c>
      <c r="AC218" s="19" t="s">
        <v>1270</v>
      </c>
      <c r="AD218" s="15">
        <f t="shared" si="19"/>
        <v>97</v>
      </c>
      <c r="AE218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19" spans="1:31" s="15" customFormat="1" x14ac:dyDescent="0.35">
      <c r="A219" s="15" t="s">
        <v>38</v>
      </c>
      <c r="B219" s="15" t="s">
        <v>41</v>
      </c>
      <c r="C219" s="15" t="s">
        <v>16</v>
      </c>
      <c r="D219" s="15" t="s">
        <v>19</v>
      </c>
      <c r="E219" s="15" t="s">
        <v>17</v>
      </c>
      <c r="F219" s="15" t="s">
        <v>18</v>
      </c>
      <c r="G219" s="15" t="s">
        <v>11</v>
      </c>
      <c r="H219" s="16">
        <v>5912</v>
      </c>
      <c r="I219" s="15" t="s">
        <v>24</v>
      </c>
      <c r="J219" s="15" t="s">
        <v>45</v>
      </c>
      <c r="K219" s="15" t="s">
        <v>20</v>
      </c>
      <c r="L219" s="15" t="s">
        <v>22</v>
      </c>
      <c r="M219" s="15" t="s">
        <v>23</v>
      </c>
      <c r="N219" s="15" t="s">
        <v>11</v>
      </c>
      <c r="O219" s="15" t="s">
        <v>375</v>
      </c>
      <c r="P219" s="15">
        <v>424604</v>
      </c>
      <c r="Q219" s="15">
        <v>50417999500015</v>
      </c>
      <c r="R219" s="16">
        <v>47</v>
      </c>
      <c r="S219" s="17">
        <v>45574.727083333331</v>
      </c>
      <c r="T219" s="15" t="s">
        <v>376</v>
      </c>
      <c r="U219" s="15" t="s">
        <v>42</v>
      </c>
      <c r="V219" s="15" t="s">
        <v>377</v>
      </c>
      <c r="W219" s="15" t="s">
        <v>14</v>
      </c>
      <c r="X219" s="15" t="s">
        <v>44</v>
      </c>
      <c r="Y219" s="18" t="str">
        <f t="shared" si="18"/>
        <v>Domestique</v>
      </c>
      <c r="Z219" s="19">
        <v>0.9</v>
      </c>
      <c r="AA219" s="19" t="s">
        <v>1268</v>
      </c>
      <c r="AB219" s="19" t="s">
        <v>1269</v>
      </c>
      <c r="AC219" s="19" t="s">
        <v>1270</v>
      </c>
      <c r="AD219" s="15">
        <f t="shared" si="19"/>
        <v>97</v>
      </c>
      <c r="AE219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0" spans="1:31" s="15" customFormat="1" x14ac:dyDescent="0.35">
      <c r="A220" s="15" t="s">
        <v>38</v>
      </c>
      <c r="B220" s="15" t="s">
        <v>41</v>
      </c>
      <c r="C220" s="15" t="s">
        <v>16</v>
      </c>
      <c r="D220" s="15" t="s">
        <v>19</v>
      </c>
      <c r="E220" s="15" t="s">
        <v>17</v>
      </c>
      <c r="F220" s="15" t="s">
        <v>18</v>
      </c>
      <c r="G220" s="15" t="s">
        <v>11</v>
      </c>
      <c r="H220" s="16">
        <v>5912</v>
      </c>
      <c r="I220" s="15" t="s">
        <v>24</v>
      </c>
      <c r="J220" s="15" t="s">
        <v>45</v>
      </c>
      <c r="K220" s="15" t="s">
        <v>20</v>
      </c>
      <c r="L220" s="15" t="s">
        <v>22</v>
      </c>
      <c r="M220" s="15" t="s">
        <v>23</v>
      </c>
      <c r="N220" s="15" t="s">
        <v>11</v>
      </c>
      <c r="O220" s="15" t="s">
        <v>378</v>
      </c>
      <c r="P220" s="15">
        <v>423880</v>
      </c>
      <c r="Q220" s="15">
        <v>50087304700012</v>
      </c>
      <c r="R220" s="16">
        <v>47</v>
      </c>
      <c r="S220" s="17">
        <v>45573.489583333336</v>
      </c>
      <c r="T220" s="15" t="s">
        <v>379</v>
      </c>
      <c r="U220" s="15" t="s">
        <v>42</v>
      </c>
      <c r="V220" s="15" t="s">
        <v>380</v>
      </c>
      <c r="W220" s="15" t="s">
        <v>14</v>
      </c>
      <c r="X220" s="15" t="s">
        <v>44</v>
      </c>
      <c r="Y220" s="18" t="str">
        <f t="shared" si="18"/>
        <v>Domestique</v>
      </c>
      <c r="Z220" s="19">
        <v>0.9</v>
      </c>
      <c r="AA220" s="19" t="s">
        <v>1268</v>
      </c>
      <c r="AB220" s="19" t="s">
        <v>1269</v>
      </c>
      <c r="AC220" s="19" t="s">
        <v>1270</v>
      </c>
      <c r="AD220" s="15">
        <f t="shared" si="19"/>
        <v>97</v>
      </c>
      <c r="AE220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1" spans="1:31" s="15" customFormat="1" x14ac:dyDescent="0.35">
      <c r="A221" s="15" t="s">
        <v>38</v>
      </c>
      <c r="B221" s="15" t="s">
        <v>41</v>
      </c>
      <c r="C221" s="15" t="s">
        <v>16</v>
      </c>
      <c r="D221" s="15" t="s">
        <v>19</v>
      </c>
      <c r="E221" s="15" t="s">
        <v>17</v>
      </c>
      <c r="F221" s="15" t="s">
        <v>18</v>
      </c>
      <c r="G221" s="15" t="s">
        <v>11</v>
      </c>
      <c r="H221" s="16">
        <v>5912</v>
      </c>
      <c r="I221" s="15" t="s">
        <v>24</v>
      </c>
      <c r="J221" s="15" t="s">
        <v>45</v>
      </c>
      <c r="K221" s="15" t="s">
        <v>20</v>
      </c>
      <c r="L221" s="15" t="s">
        <v>22</v>
      </c>
      <c r="M221" s="15" t="s">
        <v>23</v>
      </c>
      <c r="N221" s="15" t="s">
        <v>11</v>
      </c>
      <c r="O221" s="15" t="s">
        <v>381</v>
      </c>
      <c r="P221" s="15">
        <v>422771</v>
      </c>
      <c r="Q221" s="15">
        <v>75273789000018</v>
      </c>
      <c r="R221" s="16">
        <v>47</v>
      </c>
      <c r="S221" s="17">
        <v>45569.625694444447</v>
      </c>
      <c r="T221" s="15" t="s">
        <v>382</v>
      </c>
      <c r="U221" s="15" t="s">
        <v>42</v>
      </c>
      <c r="V221" s="15" t="s">
        <v>383</v>
      </c>
      <c r="W221" s="15" t="s">
        <v>14</v>
      </c>
      <c r="X221" s="15" t="s">
        <v>44</v>
      </c>
      <c r="Y221" s="18" t="str">
        <f t="shared" si="18"/>
        <v>Domestique</v>
      </c>
      <c r="Z221" s="19">
        <v>0.9</v>
      </c>
      <c r="AA221" s="19" t="s">
        <v>1268</v>
      </c>
      <c r="AB221" s="19" t="s">
        <v>1269</v>
      </c>
      <c r="AC221" s="19" t="s">
        <v>1270</v>
      </c>
      <c r="AD221" s="15">
        <f t="shared" si="19"/>
        <v>97</v>
      </c>
      <c r="AE221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2" spans="1:31" s="15" customFormat="1" x14ac:dyDescent="0.35">
      <c r="A222" s="15" t="s">
        <v>38</v>
      </c>
      <c r="B222" s="15" t="s">
        <v>41</v>
      </c>
      <c r="C222" s="15" t="s">
        <v>16</v>
      </c>
      <c r="D222" s="15" t="s">
        <v>19</v>
      </c>
      <c r="E222" s="15" t="s">
        <v>17</v>
      </c>
      <c r="F222" s="15" t="s">
        <v>18</v>
      </c>
      <c r="G222" s="15" t="s">
        <v>11</v>
      </c>
      <c r="H222" s="16">
        <v>5912</v>
      </c>
      <c r="I222" s="15" t="s">
        <v>24</v>
      </c>
      <c r="J222" s="15" t="s">
        <v>45</v>
      </c>
      <c r="K222" s="15" t="s">
        <v>20</v>
      </c>
      <c r="L222" s="15" t="s">
        <v>22</v>
      </c>
      <c r="M222" s="15" t="s">
        <v>23</v>
      </c>
      <c r="N222" s="15" t="s">
        <v>11</v>
      </c>
      <c r="O222" s="15" t="s">
        <v>389</v>
      </c>
      <c r="P222" s="15">
        <v>421364</v>
      </c>
      <c r="Q222" s="15">
        <v>90423594200011</v>
      </c>
      <c r="R222" s="16">
        <v>47</v>
      </c>
      <c r="S222" s="17">
        <v>45566.675694444442</v>
      </c>
      <c r="T222" s="15" t="s">
        <v>390</v>
      </c>
      <c r="U222" s="15" t="s">
        <v>42</v>
      </c>
      <c r="V222" s="15" t="s">
        <v>391</v>
      </c>
      <c r="W222" s="15" t="s">
        <v>14</v>
      </c>
      <c r="X222" s="15" t="s">
        <v>44</v>
      </c>
      <c r="Y222" s="18" t="str">
        <f t="shared" si="18"/>
        <v>Domestique</v>
      </c>
      <c r="Z222" s="19">
        <v>0.9</v>
      </c>
      <c r="AA222" s="19" t="s">
        <v>1268</v>
      </c>
      <c r="AB222" s="19" t="s">
        <v>1269</v>
      </c>
      <c r="AC222" s="19" t="s">
        <v>1270</v>
      </c>
      <c r="AD222" s="15">
        <f t="shared" si="19"/>
        <v>97</v>
      </c>
      <c r="AE222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3" spans="1:31" s="15" customFormat="1" x14ac:dyDescent="0.35">
      <c r="A223" s="15" t="s">
        <v>38</v>
      </c>
      <c r="B223" s="15" t="s">
        <v>41</v>
      </c>
      <c r="C223" s="15" t="s">
        <v>16</v>
      </c>
      <c r="D223" s="15" t="s">
        <v>19</v>
      </c>
      <c r="E223" s="15" t="s">
        <v>17</v>
      </c>
      <c r="F223" s="15" t="s">
        <v>18</v>
      </c>
      <c r="G223" s="15" t="s">
        <v>11</v>
      </c>
      <c r="H223" s="16">
        <v>5912</v>
      </c>
      <c r="I223" s="15" t="s">
        <v>24</v>
      </c>
      <c r="J223" s="15" t="s">
        <v>45</v>
      </c>
      <c r="K223" s="15" t="s">
        <v>20</v>
      </c>
      <c r="L223" s="15" t="s">
        <v>22</v>
      </c>
      <c r="M223" s="15" t="s">
        <v>23</v>
      </c>
      <c r="N223" s="15" t="s">
        <v>11</v>
      </c>
      <c r="O223" s="15" t="s">
        <v>401</v>
      </c>
      <c r="P223" s="15">
        <v>419824</v>
      </c>
      <c r="Q223" s="15">
        <v>53392913900012</v>
      </c>
      <c r="R223" s="16" t="s">
        <v>402</v>
      </c>
      <c r="S223" s="17">
        <v>45561.751388888886</v>
      </c>
      <c r="T223" s="15" t="s">
        <v>403</v>
      </c>
      <c r="U223" s="15" t="s">
        <v>42</v>
      </c>
      <c r="V223" s="15" t="s">
        <v>404</v>
      </c>
      <c r="W223" s="15" t="s">
        <v>14</v>
      </c>
      <c r="X223" s="15" t="s">
        <v>44</v>
      </c>
      <c r="Y223" s="18" t="str">
        <f t="shared" si="18"/>
        <v>Domestique</v>
      </c>
      <c r="Z223" s="19">
        <v>0.9</v>
      </c>
      <c r="AA223" s="19" t="s">
        <v>1268</v>
      </c>
      <c r="AB223" s="19" t="s">
        <v>1269</v>
      </c>
      <c r="AC223" s="19" t="s">
        <v>1270</v>
      </c>
      <c r="AD223" s="15">
        <f t="shared" si="19"/>
        <v>97</v>
      </c>
      <c r="AE223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4" spans="1:31" s="15" customFormat="1" x14ac:dyDescent="0.35">
      <c r="A224" s="15" t="s">
        <v>38</v>
      </c>
      <c r="B224" s="15" t="s">
        <v>41</v>
      </c>
      <c r="C224" s="15" t="s">
        <v>16</v>
      </c>
      <c r="D224" s="15" t="s">
        <v>19</v>
      </c>
      <c r="E224" s="15" t="s">
        <v>17</v>
      </c>
      <c r="F224" s="15" t="s">
        <v>18</v>
      </c>
      <c r="G224" s="15" t="s">
        <v>11</v>
      </c>
      <c r="H224" s="16">
        <v>5912</v>
      </c>
      <c r="I224" s="15" t="s">
        <v>24</v>
      </c>
      <c r="J224" s="15" t="s">
        <v>45</v>
      </c>
      <c r="K224" s="15" t="s">
        <v>20</v>
      </c>
      <c r="L224" s="15" t="s">
        <v>22</v>
      </c>
      <c r="M224" s="15" t="s">
        <v>23</v>
      </c>
      <c r="N224" s="15" t="s">
        <v>11</v>
      </c>
      <c r="O224" s="15" t="s">
        <v>405</v>
      </c>
      <c r="P224" s="15">
        <v>418832</v>
      </c>
      <c r="Q224" s="15">
        <v>79872206200014</v>
      </c>
      <c r="R224" s="16" t="s">
        <v>402</v>
      </c>
      <c r="S224" s="17">
        <v>45559.720138888886</v>
      </c>
      <c r="T224" s="15" t="s">
        <v>406</v>
      </c>
      <c r="U224" s="15" t="s">
        <v>42</v>
      </c>
      <c r="V224" s="15" t="s">
        <v>407</v>
      </c>
      <c r="W224" s="15" t="s">
        <v>14</v>
      </c>
      <c r="X224" s="15" t="s">
        <v>44</v>
      </c>
      <c r="Y224" s="18" t="str">
        <f t="shared" si="18"/>
        <v>Domestique</v>
      </c>
      <c r="Z224" s="19">
        <v>0.9</v>
      </c>
      <c r="AA224" s="19" t="s">
        <v>1268</v>
      </c>
      <c r="AB224" s="19" t="s">
        <v>1269</v>
      </c>
      <c r="AC224" s="19" t="s">
        <v>1270</v>
      </c>
      <c r="AD224" s="15">
        <f t="shared" si="19"/>
        <v>97</v>
      </c>
      <c r="AE224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5" spans="1:31" s="15" customFormat="1" x14ac:dyDescent="0.35">
      <c r="A225" s="15" t="s">
        <v>38</v>
      </c>
      <c r="B225" s="15" t="s">
        <v>41</v>
      </c>
      <c r="C225" s="15" t="s">
        <v>16</v>
      </c>
      <c r="D225" s="15" t="s">
        <v>19</v>
      </c>
      <c r="E225" s="15" t="s">
        <v>17</v>
      </c>
      <c r="F225" s="15" t="s">
        <v>18</v>
      </c>
      <c r="G225" s="15" t="s">
        <v>11</v>
      </c>
      <c r="H225" s="16">
        <v>5912</v>
      </c>
      <c r="I225" s="15" t="s">
        <v>24</v>
      </c>
      <c r="J225" s="15" t="s">
        <v>45</v>
      </c>
      <c r="K225" s="15" t="s">
        <v>20</v>
      </c>
      <c r="L225" s="15" t="s">
        <v>22</v>
      </c>
      <c r="M225" s="15" t="s">
        <v>23</v>
      </c>
      <c r="N225" s="15" t="s">
        <v>11</v>
      </c>
      <c r="O225" s="15" t="s">
        <v>408</v>
      </c>
      <c r="P225" s="15">
        <v>418690</v>
      </c>
      <c r="Q225" s="15">
        <v>80398561300014</v>
      </c>
      <c r="R225" s="16" t="s">
        <v>402</v>
      </c>
      <c r="S225" s="17">
        <v>45559.656944444447</v>
      </c>
      <c r="T225" s="15" t="s">
        <v>409</v>
      </c>
      <c r="U225" s="15" t="s">
        <v>42</v>
      </c>
      <c r="V225" s="15" t="s">
        <v>410</v>
      </c>
      <c r="W225" s="15" t="s">
        <v>14</v>
      </c>
      <c r="X225" s="15" t="s">
        <v>44</v>
      </c>
      <c r="Y225" s="18" t="str">
        <f t="shared" si="18"/>
        <v>Domestique</v>
      </c>
      <c r="Z225" s="19">
        <v>0.9</v>
      </c>
      <c r="AA225" s="19" t="s">
        <v>1268</v>
      </c>
      <c r="AB225" s="19" t="s">
        <v>1269</v>
      </c>
      <c r="AC225" s="19" t="s">
        <v>1270</v>
      </c>
      <c r="AD225" s="15">
        <f t="shared" si="19"/>
        <v>97</v>
      </c>
      <c r="AE225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6" spans="1:31" s="15" customFormat="1" x14ac:dyDescent="0.35">
      <c r="A226" s="15" t="s">
        <v>38</v>
      </c>
      <c r="B226" s="15" t="s">
        <v>41</v>
      </c>
      <c r="C226" s="15" t="s">
        <v>16</v>
      </c>
      <c r="D226" s="15" t="s">
        <v>19</v>
      </c>
      <c r="E226" s="15" t="s">
        <v>17</v>
      </c>
      <c r="F226" s="15" t="s">
        <v>18</v>
      </c>
      <c r="G226" s="15" t="s">
        <v>11</v>
      </c>
      <c r="H226" s="16">
        <v>5912</v>
      </c>
      <c r="I226" s="15" t="s">
        <v>24</v>
      </c>
      <c r="J226" s="15" t="s">
        <v>45</v>
      </c>
      <c r="K226" s="15" t="s">
        <v>20</v>
      </c>
      <c r="L226" s="15" t="s">
        <v>22</v>
      </c>
      <c r="M226" s="15" t="s">
        <v>23</v>
      </c>
      <c r="N226" s="15" t="s">
        <v>11</v>
      </c>
      <c r="O226" s="15" t="s">
        <v>411</v>
      </c>
      <c r="P226" s="15">
        <v>417107</v>
      </c>
      <c r="Q226" s="15">
        <v>50418687500010</v>
      </c>
      <c r="R226" s="16">
        <v>47</v>
      </c>
      <c r="S226" s="17">
        <v>45554.590277777781</v>
      </c>
      <c r="T226" s="15" t="s">
        <v>412</v>
      </c>
      <c r="U226" s="15" t="s">
        <v>42</v>
      </c>
      <c r="V226" s="15" t="s">
        <v>413</v>
      </c>
      <c r="W226" s="15" t="s">
        <v>14</v>
      </c>
      <c r="X226" s="15" t="s">
        <v>44</v>
      </c>
      <c r="Y226" s="18" t="str">
        <f t="shared" si="18"/>
        <v>Domestique</v>
      </c>
      <c r="Z226" s="19">
        <v>0.9</v>
      </c>
      <c r="AA226" s="19" t="s">
        <v>1268</v>
      </c>
      <c r="AB226" s="19" t="s">
        <v>1269</v>
      </c>
      <c r="AC226" s="19" t="s">
        <v>1270</v>
      </c>
      <c r="AD226" s="15">
        <f t="shared" si="19"/>
        <v>97</v>
      </c>
      <c r="AE226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7" spans="1:31" s="15" customFormat="1" x14ac:dyDescent="0.35">
      <c r="A227" s="15" t="s">
        <v>38</v>
      </c>
      <c r="B227" s="15" t="s">
        <v>41</v>
      </c>
      <c r="C227" s="15" t="s">
        <v>16</v>
      </c>
      <c r="D227" s="15" t="s">
        <v>19</v>
      </c>
      <c r="E227" s="15" t="s">
        <v>17</v>
      </c>
      <c r="F227" s="15" t="s">
        <v>18</v>
      </c>
      <c r="G227" s="15" t="s">
        <v>11</v>
      </c>
      <c r="H227" s="16">
        <v>5912</v>
      </c>
      <c r="I227" s="15" t="s">
        <v>24</v>
      </c>
      <c r="J227" s="15" t="s">
        <v>45</v>
      </c>
      <c r="K227" s="15" t="s">
        <v>20</v>
      </c>
      <c r="L227" s="15" t="s">
        <v>22</v>
      </c>
      <c r="M227" s="15" t="s">
        <v>23</v>
      </c>
      <c r="N227" s="15" t="s">
        <v>11</v>
      </c>
      <c r="O227" s="15" t="s">
        <v>414</v>
      </c>
      <c r="P227" s="15">
        <v>416183</v>
      </c>
      <c r="Q227" s="15">
        <v>49118414900012</v>
      </c>
      <c r="R227" s="16">
        <v>47</v>
      </c>
      <c r="S227" s="17">
        <v>45552.767361111109</v>
      </c>
      <c r="T227" s="15" t="s">
        <v>415</v>
      </c>
      <c r="U227" s="15" t="s">
        <v>42</v>
      </c>
      <c r="V227" s="15" t="s">
        <v>416</v>
      </c>
      <c r="W227" s="15" t="s">
        <v>14</v>
      </c>
      <c r="X227" s="15" t="s">
        <v>44</v>
      </c>
      <c r="Y227" s="18" t="str">
        <f t="shared" si="18"/>
        <v>Domestique</v>
      </c>
      <c r="Z227" s="19">
        <v>0.9</v>
      </c>
      <c r="AA227" s="19" t="s">
        <v>1268</v>
      </c>
      <c r="AB227" s="19" t="s">
        <v>1269</v>
      </c>
      <c r="AC227" s="19" t="s">
        <v>1270</v>
      </c>
      <c r="AD227" s="15">
        <f t="shared" si="19"/>
        <v>97</v>
      </c>
      <c r="AE227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8" spans="1:31" s="15" customFormat="1" x14ac:dyDescent="0.35">
      <c r="A228" s="15" t="s">
        <v>38</v>
      </c>
      <c r="B228" s="15" t="s">
        <v>41</v>
      </c>
      <c r="C228" s="15" t="s">
        <v>16</v>
      </c>
      <c r="D228" s="15" t="s">
        <v>19</v>
      </c>
      <c r="E228" s="15" t="s">
        <v>17</v>
      </c>
      <c r="F228" s="15" t="s">
        <v>18</v>
      </c>
      <c r="G228" s="15" t="s">
        <v>11</v>
      </c>
      <c r="H228" s="16">
        <v>5912</v>
      </c>
      <c r="I228" s="15" t="s">
        <v>24</v>
      </c>
      <c r="J228" s="15" t="s">
        <v>45</v>
      </c>
      <c r="K228" s="15" t="s">
        <v>20</v>
      </c>
      <c r="L228" s="15" t="s">
        <v>22</v>
      </c>
      <c r="M228" s="15" t="s">
        <v>23</v>
      </c>
      <c r="N228" s="15" t="s">
        <v>11</v>
      </c>
      <c r="O228" s="15" t="s">
        <v>417</v>
      </c>
      <c r="P228" s="15">
        <v>416244</v>
      </c>
      <c r="Q228" s="15">
        <v>51417604900013</v>
      </c>
      <c r="R228" s="16">
        <v>47</v>
      </c>
      <c r="S228" s="17">
        <v>45552.751388888886</v>
      </c>
      <c r="T228" s="15" t="s">
        <v>418</v>
      </c>
      <c r="U228" s="15" t="s">
        <v>42</v>
      </c>
      <c r="V228" s="15" t="s">
        <v>419</v>
      </c>
      <c r="W228" s="15" t="s">
        <v>14</v>
      </c>
      <c r="X228" s="15" t="s">
        <v>44</v>
      </c>
      <c r="Y228" s="18" t="str">
        <f t="shared" si="18"/>
        <v>Domestique</v>
      </c>
      <c r="Z228" s="19">
        <v>0.9</v>
      </c>
      <c r="AA228" s="19" t="s">
        <v>1268</v>
      </c>
      <c r="AB228" s="19" t="s">
        <v>1269</v>
      </c>
      <c r="AC228" s="19" t="s">
        <v>1270</v>
      </c>
      <c r="AD228" s="15">
        <f t="shared" si="19"/>
        <v>97</v>
      </c>
      <c r="AE228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29" spans="1:31" s="15" customFormat="1" x14ac:dyDescent="0.35">
      <c r="A229" s="15" t="s">
        <v>38</v>
      </c>
      <c r="B229" s="15" t="s">
        <v>41</v>
      </c>
      <c r="C229" s="15" t="s">
        <v>16</v>
      </c>
      <c r="D229" s="15" t="s">
        <v>19</v>
      </c>
      <c r="E229" s="15" t="s">
        <v>17</v>
      </c>
      <c r="F229" s="15" t="s">
        <v>18</v>
      </c>
      <c r="G229" s="15" t="s">
        <v>11</v>
      </c>
      <c r="H229" s="16">
        <v>5912</v>
      </c>
      <c r="I229" s="15" t="s">
        <v>24</v>
      </c>
      <c r="J229" s="15" t="s">
        <v>45</v>
      </c>
      <c r="K229" s="15" t="s">
        <v>20</v>
      </c>
      <c r="L229" s="15" t="s">
        <v>22</v>
      </c>
      <c r="M229" s="15" t="s">
        <v>23</v>
      </c>
      <c r="N229" s="15" t="s">
        <v>11</v>
      </c>
      <c r="O229" s="15" t="s">
        <v>420</v>
      </c>
      <c r="P229" s="15">
        <v>416141</v>
      </c>
      <c r="Q229" s="15">
        <v>40906231200023</v>
      </c>
      <c r="R229" s="16">
        <v>47</v>
      </c>
      <c r="S229" s="17">
        <v>45552.667361111111</v>
      </c>
      <c r="T229" s="15" t="s">
        <v>421</v>
      </c>
      <c r="U229" s="15" t="s">
        <v>42</v>
      </c>
      <c r="V229" s="15" t="s">
        <v>422</v>
      </c>
      <c r="W229" s="15" t="s">
        <v>14</v>
      </c>
      <c r="X229" s="15" t="s">
        <v>44</v>
      </c>
      <c r="Y229" s="18" t="str">
        <f t="shared" si="18"/>
        <v>Domestique</v>
      </c>
      <c r="Z229" s="19">
        <v>0.9</v>
      </c>
      <c r="AA229" s="19" t="s">
        <v>1268</v>
      </c>
      <c r="AB229" s="19" t="s">
        <v>1269</v>
      </c>
      <c r="AC229" s="19" t="s">
        <v>1270</v>
      </c>
      <c r="AD229" s="15">
        <f t="shared" si="19"/>
        <v>97</v>
      </c>
      <c r="AE229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0" spans="1:31" s="15" customFormat="1" x14ac:dyDescent="0.35">
      <c r="A230" s="15" t="s">
        <v>38</v>
      </c>
      <c r="B230" s="15" t="s">
        <v>41</v>
      </c>
      <c r="C230" s="15" t="s">
        <v>16</v>
      </c>
      <c r="D230" s="15" t="s">
        <v>19</v>
      </c>
      <c r="E230" s="15" t="s">
        <v>17</v>
      </c>
      <c r="F230" s="15" t="s">
        <v>18</v>
      </c>
      <c r="G230" s="15" t="s">
        <v>11</v>
      </c>
      <c r="H230" s="16">
        <v>5912</v>
      </c>
      <c r="I230" s="15" t="s">
        <v>24</v>
      </c>
      <c r="J230" s="15" t="s">
        <v>45</v>
      </c>
      <c r="K230" s="15" t="s">
        <v>20</v>
      </c>
      <c r="L230" s="15" t="s">
        <v>22</v>
      </c>
      <c r="M230" s="15" t="s">
        <v>23</v>
      </c>
      <c r="N230" s="15" t="s">
        <v>11</v>
      </c>
      <c r="O230" s="15" t="s">
        <v>423</v>
      </c>
      <c r="P230" s="15">
        <v>414209</v>
      </c>
      <c r="Q230" s="15">
        <v>49164595800027</v>
      </c>
      <c r="R230" s="16">
        <v>47</v>
      </c>
      <c r="S230" s="17">
        <v>45546.660416666666</v>
      </c>
      <c r="T230" s="15" t="s">
        <v>424</v>
      </c>
      <c r="U230" s="15" t="s">
        <v>42</v>
      </c>
      <c r="V230" s="15" t="s">
        <v>425</v>
      </c>
      <c r="W230" s="15" t="s">
        <v>14</v>
      </c>
      <c r="X230" s="15" t="s">
        <v>44</v>
      </c>
      <c r="Y230" s="18" t="str">
        <f t="shared" si="18"/>
        <v>Domestique</v>
      </c>
      <c r="Z230" s="19">
        <v>0.9</v>
      </c>
      <c r="AA230" s="19" t="s">
        <v>1268</v>
      </c>
      <c r="AB230" s="19" t="s">
        <v>1269</v>
      </c>
      <c r="AC230" s="19" t="s">
        <v>1270</v>
      </c>
      <c r="AD230" s="15">
        <f t="shared" si="19"/>
        <v>97</v>
      </c>
      <c r="AE230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1" spans="1:31" s="15" customFormat="1" x14ac:dyDescent="0.35">
      <c r="A231" s="15" t="s">
        <v>38</v>
      </c>
      <c r="B231" s="15" t="s">
        <v>41</v>
      </c>
      <c r="C231" s="15" t="s">
        <v>16</v>
      </c>
      <c r="D231" s="15" t="s">
        <v>19</v>
      </c>
      <c r="E231" s="15" t="s">
        <v>17</v>
      </c>
      <c r="F231" s="15" t="s">
        <v>18</v>
      </c>
      <c r="G231" s="15" t="s">
        <v>11</v>
      </c>
      <c r="H231" s="16">
        <v>5912</v>
      </c>
      <c r="I231" s="15" t="s">
        <v>24</v>
      </c>
      <c r="J231" s="15" t="s">
        <v>45</v>
      </c>
      <c r="K231" s="15" t="s">
        <v>20</v>
      </c>
      <c r="L231" s="15" t="s">
        <v>22</v>
      </c>
      <c r="M231" s="15" t="s">
        <v>23</v>
      </c>
      <c r="N231" s="15" t="s">
        <v>11</v>
      </c>
      <c r="O231" s="15" t="s">
        <v>426</v>
      </c>
      <c r="P231" s="15">
        <v>413791</v>
      </c>
      <c r="Q231" s="15">
        <v>43948201900023</v>
      </c>
      <c r="R231" s="16">
        <v>47</v>
      </c>
      <c r="S231" s="17">
        <v>45545.713888888888</v>
      </c>
      <c r="T231" s="15" t="s">
        <v>427</v>
      </c>
      <c r="U231" s="15" t="s">
        <v>42</v>
      </c>
      <c r="V231" s="15" t="s">
        <v>428</v>
      </c>
      <c r="W231" s="15" t="s">
        <v>14</v>
      </c>
      <c r="X231" s="15" t="s">
        <v>44</v>
      </c>
      <c r="Y231" s="18" t="str">
        <f t="shared" si="18"/>
        <v>Domestique</v>
      </c>
      <c r="Z231" s="19">
        <v>0.9</v>
      </c>
      <c r="AA231" s="19" t="s">
        <v>1268</v>
      </c>
      <c r="AB231" s="19" t="s">
        <v>1269</v>
      </c>
      <c r="AC231" s="19" t="s">
        <v>1270</v>
      </c>
      <c r="AD231" s="15">
        <f t="shared" si="19"/>
        <v>97</v>
      </c>
      <c r="AE231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2" spans="1:31" s="15" customFormat="1" x14ac:dyDescent="0.35">
      <c r="A232" s="15" t="s">
        <v>38</v>
      </c>
      <c r="B232" s="15" t="s">
        <v>41</v>
      </c>
      <c r="C232" s="15" t="s">
        <v>16</v>
      </c>
      <c r="D232" s="15" t="s">
        <v>19</v>
      </c>
      <c r="E232" s="15" t="s">
        <v>17</v>
      </c>
      <c r="F232" s="15" t="s">
        <v>18</v>
      </c>
      <c r="G232" s="15" t="s">
        <v>11</v>
      </c>
      <c r="H232" s="16">
        <v>5912</v>
      </c>
      <c r="I232" s="15" t="s">
        <v>24</v>
      </c>
      <c r="J232" s="15" t="s">
        <v>45</v>
      </c>
      <c r="K232" s="15" t="s">
        <v>20</v>
      </c>
      <c r="L232" s="15" t="s">
        <v>22</v>
      </c>
      <c r="M232" s="15" t="s">
        <v>23</v>
      </c>
      <c r="N232" s="15" t="s">
        <v>11</v>
      </c>
      <c r="O232" s="15" t="s">
        <v>429</v>
      </c>
      <c r="P232" s="15">
        <v>412370</v>
      </c>
      <c r="Q232" s="15">
        <v>49021592800022</v>
      </c>
      <c r="R232" s="16">
        <v>47</v>
      </c>
      <c r="S232" s="17">
        <v>45541.70208333333</v>
      </c>
      <c r="T232" s="15" t="s">
        <v>430</v>
      </c>
      <c r="U232" s="15" t="s">
        <v>42</v>
      </c>
      <c r="V232" s="15" t="s">
        <v>431</v>
      </c>
      <c r="W232" s="15" t="s">
        <v>14</v>
      </c>
      <c r="X232" s="15" t="s">
        <v>44</v>
      </c>
      <c r="Y232" s="18" t="str">
        <f t="shared" si="18"/>
        <v>Domestique</v>
      </c>
      <c r="Z232" s="19">
        <v>0.9</v>
      </c>
      <c r="AA232" s="19" t="s">
        <v>1268</v>
      </c>
      <c r="AB232" s="19" t="s">
        <v>1269</v>
      </c>
      <c r="AC232" s="19" t="s">
        <v>1270</v>
      </c>
      <c r="AD232" s="15">
        <f t="shared" si="19"/>
        <v>97</v>
      </c>
      <c r="AE232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3" spans="1:31" s="15" customFormat="1" x14ac:dyDescent="0.35">
      <c r="A233" s="15" t="s">
        <v>38</v>
      </c>
      <c r="B233" s="15" t="s">
        <v>41</v>
      </c>
      <c r="C233" s="15" t="s">
        <v>16</v>
      </c>
      <c r="D233" s="15" t="s">
        <v>19</v>
      </c>
      <c r="E233" s="15" t="s">
        <v>17</v>
      </c>
      <c r="F233" s="15" t="s">
        <v>18</v>
      </c>
      <c r="G233" s="15" t="s">
        <v>11</v>
      </c>
      <c r="H233" s="16">
        <v>5912</v>
      </c>
      <c r="I233" s="15" t="s">
        <v>24</v>
      </c>
      <c r="J233" s="15" t="s">
        <v>45</v>
      </c>
      <c r="K233" s="15" t="s">
        <v>20</v>
      </c>
      <c r="L233" s="15" t="s">
        <v>22</v>
      </c>
      <c r="M233" s="15" t="s">
        <v>23</v>
      </c>
      <c r="N233" s="15" t="s">
        <v>11</v>
      </c>
      <c r="O233" s="15" t="s">
        <v>432</v>
      </c>
      <c r="P233" s="15">
        <v>405332</v>
      </c>
      <c r="Q233" s="15">
        <v>49296913400013</v>
      </c>
      <c r="R233" s="16">
        <v>47</v>
      </c>
      <c r="S233" s="17">
        <v>45518.398611111108</v>
      </c>
      <c r="T233" s="15" t="s">
        <v>433</v>
      </c>
      <c r="U233" s="15" t="s">
        <v>42</v>
      </c>
      <c r="V233" s="15" t="s">
        <v>434</v>
      </c>
      <c r="W233" s="15" t="s">
        <v>14</v>
      </c>
      <c r="X233" s="15" t="s">
        <v>44</v>
      </c>
      <c r="Y233" s="18" t="str">
        <f t="shared" si="18"/>
        <v>Domestique</v>
      </c>
      <c r="Z233" s="19">
        <v>0.9</v>
      </c>
      <c r="AA233" s="19" t="s">
        <v>1268</v>
      </c>
      <c r="AB233" s="19" t="s">
        <v>1269</v>
      </c>
      <c r="AC233" s="19" t="s">
        <v>1270</v>
      </c>
      <c r="AD233" s="15">
        <f t="shared" si="19"/>
        <v>97</v>
      </c>
      <c r="AE233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4" spans="1:31" s="15" customFormat="1" x14ac:dyDescent="0.35">
      <c r="A234" s="15" t="s">
        <v>38</v>
      </c>
      <c r="B234" s="15" t="s">
        <v>41</v>
      </c>
      <c r="C234" s="15" t="s">
        <v>16</v>
      </c>
      <c r="D234" s="15" t="s">
        <v>19</v>
      </c>
      <c r="E234" s="15" t="s">
        <v>17</v>
      </c>
      <c r="F234" s="15" t="s">
        <v>18</v>
      </c>
      <c r="G234" s="15" t="s">
        <v>11</v>
      </c>
      <c r="H234" s="16">
        <v>5912</v>
      </c>
      <c r="I234" s="15" t="s">
        <v>24</v>
      </c>
      <c r="J234" s="15" t="s">
        <v>45</v>
      </c>
      <c r="K234" s="15" t="s">
        <v>20</v>
      </c>
      <c r="L234" s="15" t="s">
        <v>22</v>
      </c>
      <c r="M234" s="15" t="s">
        <v>23</v>
      </c>
      <c r="N234" s="15" t="s">
        <v>11</v>
      </c>
      <c r="O234" s="15" t="s">
        <v>443</v>
      </c>
      <c r="P234" s="15">
        <v>399957</v>
      </c>
      <c r="Q234" s="15">
        <v>90235698900019</v>
      </c>
      <c r="R234" s="16">
        <v>47</v>
      </c>
      <c r="S234" s="17">
        <v>45498.607638888891</v>
      </c>
      <c r="T234" s="15" t="s">
        <v>444</v>
      </c>
      <c r="U234" s="15" t="s">
        <v>42</v>
      </c>
      <c r="V234" s="15" t="s">
        <v>445</v>
      </c>
      <c r="W234" s="15" t="s">
        <v>14</v>
      </c>
      <c r="X234" s="15" t="s">
        <v>44</v>
      </c>
      <c r="Y234" s="18" t="str">
        <f t="shared" si="18"/>
        <v>Domestique</v>
      </c>
      <c r="Z234" s="19">
        <v>0.9</v>
      </c>
      <c r="AA234" s="19" t="s">
        <v>1268</v>
      </c>
      <c r="AB234" s="19" t="s">
        <v>1269</v>
      </c>
      <c r="AC234" s="19" t="s">
        <v>1270</v>
      </c>
      <c r="AD234" s="15">
        <f t="shared" si="19"/>
        <v>97</v>
      </c>
      <c r="AE234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5" spans="1:31" s="15" customFormat="1" x14ac:dyDescent="0.35">
      <c r="A235" s="15" t="s">
        <v>38</v>
      </c>
      <c r="B235" s="15" t="s">
        <v>41</v>
      </c>
      <c r="C235" s="15" t="s">
        <v>16</v>
      </c>
      <c r="D235" s="15" t="s">
        <v>19</v>
      </c>
      <c r="E235" s="15" t="s">
        <v>17</v>
      </c>
      <c r="F235" s="15" t="s">
        <v>18</v>
      </c>
      <c r="G235" s="15" t="s">
        <v>11</v>
      </c>
      <c r="H235" s="16">
        <v>5912</v>
      </c>
      <c r="I235" s="15" t="s">
        <v>24</v>
      </c>
      <c r="J235" s="15" t="s">
        <v>45</v>
      </c>
      <c r="K235" s="15" t="s">
        <v>20</v>
      </c>
      <c r="L235" s="15" t="s">
        <v>22</v>
      </c>
      <c r="M235" s="15" t="s">
        <v>23</v>
      </c>
      <c r="N235" s="15" t="s">
        <v>11</v>
      </c>
      <c r="O235" s="15" t="s">
        <v>446</v>
      </c>
      <c r="P235" s="15">
        <v>399949</v>
      </c>
      <c r="Q235" s="15">
        <v>80037720200018</v>
      </c>
      <c r="R235" s="16">
        <v>47</v>
      </c>
      <c r="S235" s="17">
        <v>45498.568749999999</v>
      </c>
      <c r="T235" s="15" t="s">
        <v>447</v>
      </c>
      <c r="U235" s="15" t="s">
        <v>42</v>
      </c>
      <c r="V235" s="15" t="s">
        <v>448</v>
      </c>
      <c r="W235" s="15" t="s">
        <v>14</v>
      </c>
      <c r="X235" s="15" t="s">
        <v>44</v>
      </c>
      <c r="Y235" s="18" t="str">
        <f t="shared" si="18"/>
        <v>Domestique</v>
      </c>
      <c r="Z235" s="19">
        <v>0.9</v>
      </c>
      <c r="AA235" s="19" t="s">
        <v>1268</v>
      </c>
      <c r="AB235" s="19" t="s">
        <v>1269</v>
      </c>
      <c r="AC235" s="19" t="s">
        <v>1270</v>
      </c>
      <c r="AD235" s="15">
        <f t="shared" si="19"/>
        <v>97</v>
      </c>
      <c r="AE235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6" spans="1:31" s="15" customFormat="1" x14ac:dyDescent="0.35">
      <c r="A236" s="15" t="s">
        <v>38</v>
      </c>
      <c r="B236" s="15" t="s">
        <v>41</v>
      </c>
      <c r="C236" s="15" t="s">
        <v>16</v>
      </c>
      <c r="D236" s="15" t="s">
        <v>19</v>
      </c>
      <c r="E236" s="15" t="s">
        <v>17</v>
      </c>
      <c r="F236" s="15" t="s">
        <v>18</v>
      </c>
      <c r="G236" s="15" t="s">
        <v>11</v>
      </c>
      <c r="H236" s="16">
        <v>5912</v>
      </c>
      <c r="I236" s="15" t="s">
        <v>24</v>
      </c>
      <c r="J236" s="15" t="s">
        <v>45</v>
      </c>
      <c r="K236" s="15" t="s">
        <v>20</v>
      </c>
      <c r="L236" s="15" t="s">
        <v>22</v>
      </c>
      <c r="M236" s="15" t="s">
        <v>23</v>
      </c>
      <c r="N236" s="15" t="s">
        <v>11</v>
      </c>
      <c r="O236" s="15" t="s">
        <v>449</v>
      </c>
      <c r="P236" s="15">
        <v>399613</v>
      </c>
      <c r="Q236" s="15">
        <v>45333498900010</v>
      </c>
      <c r="R236" s="16">
        <v>47</v>
      </c>
      <c r="S236" s="17">
        <v>45497.584027777775</v>
      </c>
      <c r="T236" s="15" t="s">
        <v>450</v>
      </c>
      <c r="U236" s="15" t="s">
        <v>42</v>
      </c>
      <c r="V236" s="15" t="s">
        <v>451</v>
      </c>
      <c r="W236" s="15" t="s">
        <v>14</v>
      </c>
      <c r="X236" s="15" t="s">
        <v>44</v>
      </c>
      <c r="Y236" s="18" t="str">
        <f t="shared" si="18"/>
        <v>Domestique</v>
      </c>
      <c r="Z236" s="19">
        <v>0.9</v>
      </c>
      <c r="AA236" s="19" t="s">
        <v>1268</v>
      </c>
      <c r="AB236" s="19" t="s">
        <v>1269</v>
      </c>
      <c r="AC236" s="19" t="s">
        <v>1270</v>
      </c>
      <c r="AD236" s="15">
        <f t="shared" si="19"/>
        <v>97</v>
      </c>
      <c r="AE236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7" spans="1:31" s="15" customFormat="1" x14ac:dyDescent="0.35">
      <c r="A237" s="15" t="s">
        <v>38</v>
      </c>
      <c r="B237" s="15" t="s">
        <v>41</v>
      </c>
      <c r="C237" s="15" t="s">
        <v>16</v>
      </c>
      <c r="D237" s="15" t="s">
        <v>19</v>
      </c>
      <c r="E237" s="15" t="s">
        <v>17</v>
      </c>
      <c r="F237" s="15" t="s">
        <v>18</v>
      </c>
      <c r="G237" s="15" t="s">
        <v>11</v>
      </c>
      <c r="H237" s="16">
        <v>5912</v>
      </c>
      <c r="I237" s="15" t="s">
        <v>24</v>
      </c>
      <c r="J237" s="15" t="s">
        <v>45</v>
      </c>
      <c r="K237" s="15" t="s">
        <v>20</v>
      </c>
      <c r="L237" s="15" t="s">
        <v>22</v>
      </c>
      <c r="M237" s="15" t="s">
        <v>23</v>
      </c>
      <c r="N237" s="15" t="s">
        <v>11</v>
      </c>
      <c r="O237" s="15" t="s">
        <v>452</v>
      </c>
      <c r="P237" s="15">
        <v>399596</v>
      </c>
      <c r="Q237" s="15">
        <v>49956532300023</v>
      </c>
      <c r="R237" s="16">
        <v>47</v>
      </c>
      <c r="S237" s="17">
        <v>45497.455555555556</v>
      </c>
      <c r="T237" s="15" t="s">
        <v>453</v>
      </c>
      <c r="U237" s="15" t="s">
        <v>42</v>
      </c>
      <c r="V237" s="15" t="s">
        <v>454</v>
      </c>
      <c r="W237" s="15" t="s">
        <v>14</v>
      </c>
      <c r="X237" s="15" t="s">
        <v>44</v>
      </c>
      <c r="Y237" s="18" t="str">
        <f t="shared" si="18"/>
        <v>Domestique</v>
      </c>
      <c r="Z237" s="19">
        <v>0.9</v>
      </c>
      <c r="AA237" s="19" t="s">
        <v>1268</v>
      </c>
      <c r="AB237" s="19" t="s">
        <v>1269</v>
      </c>
      <c r="AC237" s="19" t="s">
        <v>1270</v>
      </c>
      <c r="AD237" s="15">
        <f t="shared" si="19"/>
        <v>97</v>
      </c>
      <c r="AE237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8" spans="1:31" s="15" customFormat="1" x14ac:dyDescent="0.35">
      <c r="A238" s="15" t="s">
        <v>38</v>
      </c>
      <c r="B238" s="15" t="s">
        <v>41</v>
      </c>
      <c r="C238" s="15" t="s">
        <v>16</v>
      </c>
      <c r="D238" s="15" t="s">
        <v>19</v>
      </c>
      <c r="E238" s="15" t="s">
        <v>17</v>
      </c>
      <c r="F238" s="15" t="s">
        <v>18</v>
      </c>
      <c r="G238" s="15" t="s">
        <v>11</v>
      </c>
      <c r="H238" s="16">
        <v>5912</v>
      </c>
      <c r="I238" s="15" t="s">
        <v>24</v>
      </c>
      <c r="J238" s="15" t="s">
        <v>45</v>
      </c>
      <c r="K238" s="15" t="s">
        <v>20</v>
      </c>
      <c r="L238" s="15" t="s">
        <v>22</v>
      </c>
      <c r="M238" s="15" t="s">
        <v>23</v>
      </c>
      <c r="N238" s="15" t="s">
        <v>11</v>
      </c>
      <c r="O238" s="15" t="s">
        <v>455</v>
      </c>
      <c r="P238" s="15">
        <v>398491</v>
      </c>
      <c r="Q238" s="15">
        <v>47995308500020</v>
      </c>
      <c r="R238" s="16">
        <v>47</v>
      </c>
      <c r="S238" s="17">
        <v>45491.679166666669</v>
      </c>
      <c r="T238" s="15" t="s">
        <v>456</v>
      </c>
      <c r="U238" s="15" t="s">
        <v>42</v>
      </c>
      <c r="V238" s="15" t="s">
        <v>457</v>
      </c>
      <c r="W238" s="15" t="s">
        <v>14</v>
      </c>
      <c r="X238" s="15" t="s">
        <v>44</v>
      </c>
      <c r="Y238" s="18" t="str">
        <f t="shared" si="18"/>
        <v>Domestique</v>
      </c>
      <c r="Z238" s="19">
        <v>0.9</v>
      </c>
      <c r="AA238" s="19" t="s">
        <v>1268</v>
      </c>
      <c r="AB238" s="19" t="s">
        <v>1269</v>
      </c>
      <c r="AC238" s="19" t="s">
        <v>1270</v>
      </c>
      <c r="AD238" s="15">
        <f t="shared" si="19"/>
        <v>97</v>
      </c>
      <c r="AE238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39" spans="1:31" s="15" customFormat="1" x14ac:dyDescent="0.35">
      <c r="A239" s="15" t="s">
        <v>38</v>
      </c>
      <c r="B239" s="15" t="s">
        <v>41</v>
      </c>
      <c r="C239" s="15" t="s">
        <v>16</v>
      </c>
      <c r="D239" s="15" t="s">
        <v>19</v>
      </c>
      <c r="E239" s="15" t="s">
        <v>17</v>
      </c>
      <c r="F239" s="15" t="s">
        <v>18</v>
      </c>
      <c r="G239" s="15" t="s">
        <v>11</v>
      </c>
      <c r="H239" s="16">
        <v>5912</v>
      </c>
      <c r="I239" s="15" t="s">
        <v>24</v>
      </c>
      <c r="J239" s="15" t="s">
        <v>45</v>
      </c>
      <c r="K239" s="15" t="s">
        <v>20</v>
      </c>
      <c r="L239" s="15" t="s">
        <v>22</v>
      </c>
      <c r="M239" s="15" t="s">
        <v>23</v>
      </c>
      <c r="N239" s="15" t="s">
        <v>11</v>
      </c>
      <c r="O239" s="15" t="s">
        <v>458</v>
      </c>
      <c r="P239" s="15">
        <v>398477</v>
      </c>
      <c r="Q239" s="15">
        <v>82276026000015</v>
      </c>
      <c r="R239" s="16">
        <v>47</v>
      </c>
      <c r="S239" s="17">
        <v>45491.661111111112</v>
      </c>
      <c r="T239" s="15" t="s">
        <v>459</v>
      </c>
      <c r="U239" s="15" t="s">
        <v>42</v>
      </c>
      <c r="V239" s="15" t="s">
        <v>460</v>
      </c>
      <c r="W239" s="15" t="s">
        <v>14</v>
      </c>
      <c r="X239" s="15" t="s">
        <v>44</v>
      </c>
      <c r="Y239" s="18" t="str">
        <f t="shared" si="18"/>
        <v>Domestique</v>
      </c>
      <c r="Z239" s="19">
        <v>0.9</v>
      </c>
      <c r="AA239" s="19" t="s">
        <v>1268</v>
      </c>
      <c r="AB239" s="19" t="s">
        <v>1269</v>
      </c>
      <c r="AC239" s="19" t="s">
        <v>1270</v>
      </c>
      <c r="AD239" s="15">
        <f t="shared" si="19"/>
        <v>97</v>
      </c>
      <c r="AE239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40" spans="1:31" s="15" customFormat="1" x14ac:dyDescent="0.35">
      <c r="A240" s="15" t="s">
        <v>38</v>
      </c>
      <c r="B240" s="15" t="s">
        <v>41</v>
      </c>
      <c r="C240" s="15" t="s">
        <v>16</v>
      </c>
      <c r="D240" s="15" t="s">
        <v>19</v>
      </c>
      <c r="E240" s="15" t="s">
        <v>17</v>
      </c>
      <c r="F240" s="15" t="s">
        <v>18</v>
      </c>
      <c r="G240" s="15" t="s">
        <v>11</v>
      </c>
      <c r="H240" s="16">
        <v>5912</v>
      </c>
      <c r="I240" s="15" t="s">
        <v>24</v>
      </c>
      <c r="J240" s="15" t="s">
        <v>45</v>
      </c>
      <c r="K240" s="15" t="s">
        <v>20</v>
      </c>
      <c r="L240" s="15" t="s">
        <v>22</v>
      </c>
      <c r="M240" s="15" t="s">
        <v>23</v>
      </c>
      <c r="N240" s="15" t="s">
        <v>11</v>
      </c>
      <c r="O240" s="15" t="s">
        <v>461</v>
      </c>
      <c r="P240" s="15">
        <v>396613</v>
      </c>
      <c r="Q240" s="15">
        <v>48132447300026</v>
      </c>
      <c r="R240" s="16">
        <v>47</v>
      </c>
      <c r="S240" s="17">
        <v>45485.460416666669</v>
      </c>
      <c r="T240" s="15" t="s">
        <v>462</v>
      </c>
      <c r="U240" s="15" t="s">
        <v>42</v>
      </c>
      <c r="V240" s="15" t="s">
        <v>463</v>
      </c>
      <c r="W240" s="15" t="s">
        <v>14</v>
      </c>
      <c r="X240" s="15" t="s">
        <v>44</v>
      </c>
      <c r="Y240" s="18" t="str">
        <f t="shared" si="18"/>
        <v>Domestique</v>
      </c>
      <c r="Z240" s="19">
        <v>0.9</v>
      </c>
      <c r="AA240" s="19" t="s">
        <v>1268</v>
      </c>
      <c r="AB240" s="19" t="s">
        <v>1269</v>
      </c>
      <c r="AC240" s="19" t="s">
        <v>1270</v>
      </c>
      <c r="AD240" s="15">
        <f t="shared" si="19"/>
        <v>97</v>
      </c>
      <c r="AE240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41" spans="1:31" s="15" customFormat="1" x14ac:dyDescent="0.35">
      <c r="A241" s="15" t="s">
        <v>38</v>
      </c>
      <c r="B241" s="15" t="s">
        <v>41</v>
      </c>
      <c r="C241" s="15" t="s">
        <v>16</v>
      </c>
      <c r="D241" s="15" t="s">
        <v>19</v>
      </c>
      <c r="E241" s="15" t="s">
        <v>17</v>
      </c>
      <c r="F241" s="15" t="s">
        <v>18</v>
      </c>
      <c r="G241" s="15" t="s">
        <v>11</v>
      </c>
      <c r="H241" s="16">
        <v>5912</v>
      </c>
      <c r="I241" s="15" t="s">
        <v>24</v>
      </c>
      <c r="J241" s="15" t="s">
        <v>45</v>
      </c>
      <c r="K241" s="15" t="s">
        <v>20</v>
      </c>
      <c r="L241" s="15" t="s">
        <v>22</v>
      </c>
      <c r="M241" s="15" t="s">
        <v>23</v>
      </c>
      <c r="N241" s="15" t="s">
        <v>11</v>
      </c>
      <c r="O241" s="15" t="s">
        <v>464</v>
      </c>
      <c r="P241" s="15">
        <v>395662</v>
      </c>
      <c r="Q241" s="15">
        <v>90331052200011</v>
      </c>
      <c r="R241" s="16">
        <v>47</v>
      </c>
      <c r="S241" s="17">
        <v>45483.456944444442</v>
      </c>
      <c r="T241" s="15" t="s">
        <v>465</v>
      </c>
      <c r="U241" s="15" t="s">
        <v>42</v>
      </c>
      <c r="V241" s="15" t="s">
        <v>466</v>
      </c>
      <c r="W241" s="15" t="s">
        <v>14</v>
      </c>
      <c r="X241" s="15" t="s">
        <v>44</v>
      </c>
      <c r="Y241" s="18" t="str">
        <f t="shared" si="18"/>
        <v>Domestique</v>
      </c>
      <c r="Z241" s="19">
        <v>0.9</v>
      </c>
      <c r="AA241" s="19" t="s">
        <v>1268</v>
      </c>
      <c r="AB241" s="19" t="s">
        <v>1269</v>
      </c>
      <c r="AC241" s="19" t="s">
        <v>1270</v>
      </c>
      <c r="AD241" s="15">
        <f t="shared" si="19"/>
        <v>97</v>
      </c>
      <c r="AE241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42" spans="1:31" s="15" customFormat="1" x14ac:dyDescent="0.35">
      <c r="A242" s="15" t="s">
        <v>38</v>
      </c>
      <c r="B242" s="15" t="s">
        <v>41</v>
      </c>
      <c r="C242" s="15" t="s">
        <v>16</v>
      </c>
      <c r="D242" s="15" t="s">
        <v>19</v>
      </c>
      <c r="E242" s="15" t="s">
        <v>17</v>
      </c>
      <c r="F242" s="15" t="s">
        <v>18</v>
      </c>
      <c r="G242" s="15" t="s">
        <v>11</v>
      </c>
      <c r="H242" s="16">
        <v>5912</v>
      </c>
      <c r="I242" s="15" t="s">
        <v>24</v>
      </c>
      <c r="J242" s="15" t="s">
        <v>45</v>
      </c>
      <c r="K242" s="15" t="s">
        <v>20</v>
      </c>
      <c r="L242" s="15" t="s">
        <v>22</v>
      </c>
      <c r="M242" s="15" t="s">
        <v>23</v>
      </c>
      <c r="N242" s="15" t="s">
        <v>11</v>
      </c>
      <c r="O242" s="15" t="s">
        <v>467</v>
      </c>
      <c r="P242" s="15">
        <v>395404</v>
      </c>
      <c r="Q242" s="15">
        <v>84182899900026</v>
      </c>
      <c r="R242" s="16">
        <v>47</v>
      </c>
      <c r="S242" s="17">
        <v>45482.724999999999</v>
      </c>
      <c r="T242" s="15" t="s">
        <v>468</v>
      </c>
      <c r="U242" s="15" t="s">
        <v>42</v>
      </c>
      <c r="V242" s="15" t="s">
        <v>469</v>
      </c>
      <c r="W242" s="15" t="s">
        <v>14</v>
      </c>
      <c r="X242" s="15" t="s">
        <v>44</v>
      </c>
      <c r="Y242" s="18" t="str">
        <f t="shared" si="18"/>
        <v>Domestique</v>
      </c>
      <c r="Z242" s="19">
        <v>0.9</v>
      </c>
      <c r="AA242" s="19" t="s">
        <v>1268</v>
      </c>
      <c r="AB242" s="19" t="s">
        <v>1269</v>
      </c>
      <c r="AC242" s="19" t="s">
        <v>1270</v>
      </c>
      <c r="AD242" s="15">
        <f t="shared" ref="AD242:AD273" si="21">COUNTIFS($AE$2:$AE$2432,AE242)</f>
        <v>97</v>
      </c>
      <c r="AE242" s="15" t="str">
        <f t="shared" si="20"/>
        <v>AgentSociÃ©tÃ© ou assimilÃ©eBÃ©nÃ©ficiaire non PPE&lt; 12 moisComplet Ã  jourFrance [FR]5912Aucune occurence (12 mois glissants)ProximitÃ©CB/Visa MastercardUniquee-paiement avec 3D SecureFrance [FR]</v>
      </c>
    </row>
    <row r="243" spans="1:31" x14ac:dyDescent="0.35">
      <c r="S243" s="1"/>
    </row>
    <row r="244" spans="1:31" x14ac:dyDescent="0.35">
      <c r="S244" s="1"/>
    </row>
    <row r="245" spans="1:31" x14ac:dyDescent="0.35">
      <c r="S245" s="1"/>
    </row>
    <row r="246" spans="1:31" x14ac:dyDescent="0.35">
      <c r="S246" s="1"/>
    </row>
    <row r="247" spans="1:31" x14ac:dyDescent="0.35">
      <c r="S247" s="1"/>
    </row>
    <row r="248" spans="1:31" x14ac:dyDescent="0.35">
      <c r="S248" s="1"/>
    </row>
    <row r="249" spans="1:31" x14ac:dyDescent="0.35">
      <c r="S249" s="1"/>
    </row>
    <row r="250" spans="1:31" x14ac:dyDescent="0.35">
      <c r="S250" s="1"/>
    </row>
    <row r="251" spans="1:31" x14ac:dyDescent="0.35">
      <c r="S251" s="1"/>
    </row>
    <row r="252" spans="1:31" x14ac:dyDescent="0.35">
      <c r="S252" s="1"/>
    </row>
    <row r="253" spans="1:31" x14ac:dyDescent="0.35">
      <c r="S253" s="1"/>
    </row>
    <row r="254" spans="1:31" x14ac:dyDescent="0.35">
      <c r="S254" s="1"/>
    </row>
    <row r="255" spans="1:31" x14ac:dyDescent="0.35">
      <c r="S255" s="1"/>
    </row>
    <row r="256" spans="1:31" x14ac:dyDescent="0.35">
      <c r="S256" s="1"/>
    </row>
    <row r="257" spans="19:19" x14ac:dyDescent="0.35">
      <c r="S257" s="1"/>
    </row>
    <row r="258" spans="19:19" x14ac:dyDescent="0.35">
      <c r="S258" s="1"/>
    </row>
    <row r="259" spans="19:19" x14ac:dyDescent="0.35">
      <c r="S259" s="1"/>
    </row>
    <row r="260" spans="19:19" x14ac:dyDescent="0.35">
      <c r="S260" s="1"/>
    </row>
    <row r="261" spans="19:19" x14ac:dyDescent="0.35">
      <c r="S261" s="1"/>
    </row>
    <row r="262" spans="19:19" x14ac:dyDescent="0.35">
      <c r="S262" s="1"/>
    </row>
    <row r="263" spans="19:19" x14ac:dyDescent="0.35">
      <c r="S263" s="1"/>
    </row>
    <row r="264" spans="19:19" x14ac:dyDescent="0.35">
      <c r="S264" s="1"/>
    </row>
    <row r="265" spans="19:19" x14ac:dyDescent="0.35">
      <c r="S265" s="1"/>
    </row>
    <row r="266" spans="19:19" x14ac:dyDescent="0.35">
      <c r="S266" s="1"/>
    </row>
    <row r="267" spans="19:19" x14ac:dyDescent="0.35">
      <c r="S267" s="1"/>
    </row>
    <row r="268" spans="19:19" x14ac:dyDescent="0.35">
      <c r="S268" s="1"/>
    </row>
    <row r="269" spans="19:19" x14ac:dyDescent="0.35">
      <c r="S269" s="1"/>
    </row>
    <row r="270" spans="19:19" x14ac:dyDescent="0.35">
      <c r="S270" s="1"/>
    </row>
    <row r="271" spans="19:19" x14ac:dyDescent="0.35">
      <c r="S271" s="1"/>
    </row>
    <row r="272" spans="19:19" x14ac:dyDescent="0.35">
      <c r="S272" s="1"/>
    </row>
    <row r="273" spans="1:31" x14ac:dyDescent="0.35">
      <c r="S273" s="1"/>
    </row>
    <row r="274" spans="1:31" x14ac:dyDescent="0.35">
      <c r="S274" s="1"/>
    </row>
    <row r="275" spans="1:31" x14ac:dyDescent="0.35">
      <c r="S275" s="1"/>
    </row>
    <row r="276" spans="1:31" ht="15" thickBot="1" x14ac:dyDescent="0.4">
      <c r="S276" s="1"/>
    </row>
    <row r="277" spans="1:31" ht="15" thickTop="1" x14ac:dyDescent="0.35">
      <c r="A277" s="7"/>
      <c r="B277" s="7"/>
      <c r="C277" s="7"/>
      <c r="D277" s="7"/>
      <c r="E277" s="7"/>
      <c r="F277" s="7"/>
      <c r="G277" s="7"/>
      <c r="H277" s="8"/>
      <c r="I277" s="7"/>
      <c r="J277" s="7"/>
      <c r="K277" s="7"/>
      <c r="L277" s="7"/>
      <c r="M277" s="7"/>
      <c r="N277" s="7"/>
      <c r="O277" s="7"/>
      <c r="P277" s="7"/>
      <c r="Q277" s="7"/>
      <c r="R277" s="8"/>
      <c r="S277" s="9"/>
      <c r="T277" s="7"/>
      <c r="U277" s="7"/>
      <c r="V277" s="7"/>
      <c r="W277" s="7"/>
      <c r="X277" s="7"/>
      <c r="Y277" s="10"/>
      <c r="Z277" s="11"/>
      <c r="AA277" s="11"/>
      <c r="AB277" s="11"/>
      <c r="AC277" s="11"/>
    </row>
    <row r="278" spans="1:31" s="20" customFormat="1" x14ac:dyDescent="0.35">
      <c r="A278" s="20" t="s">
        <v>6</v>
      </c>
      <c r="B278" s="20" t="s">
        <v>10</v>
      </c>
      <c r="C278" s="20" t="s">
        <v>16</v>
      </c>
      <c r="D278" s="20" t="s">
        <v>19</v>
      </c>
      <c r="E278" s="20" t="s">
        <v>839</v>
      </c>
      <c r="F278" s="20" t="s">
        <v>18</v>
      </c>
      <c r="G278" s="20" t="s">
        <v>11</v>
      </c>
      <c r="H278" s="21">
        <v>7832</v>
      </c>
      <c r="I278" s="20" t="s">
        <v>24</v>
      </c>
      <c r="J278" s="20" t="s">
        <v>37</v>
      </c>
      <c r="K278" s="20" t="s">
        <v>20</v>
      </c>
      <c r="L278" s="20" t="s">
        <v>22</v>
      </c>
      <c r="M278" s="20" t="s">
        <v>23</v>
      </c>
      <c r="N278" s="20" t="s">
        <v>11</v>
      </c>
      <c r="O278" s="20" t="s">
        <v>960</v>
      </c>
      <c r="P278" s="20">
        <v>289573</v>
      </c>
      <c r="Q278" s="20">
        <v>50924354900011</v>
      </c>
      <c r="R278" s="21" t="s">
        <v>8</v>
      </c>
      <c r="S278" s="22">
        <v>45203.591666666667</v>
      </c>
      <c r="T278" s="20" t="s">
        <v>961</v>
      </c>
      <c r="U278" s="20" t="s">
        <v>12</v>
      </c>
      <c r="V278" s="20" t="s">
        <v>962</v>
      </c>
      <c r="W278" s="20" t="s">
        <v>14</v>
      </c>
      <c r="X278" s="20" t="s">
        <v>15</v>
      </c>
      <c r="Y278" s="23" t="str">
        <f t="shared" ref="Y278:Y309" si="22">+IF(G278=N278,"Domestique","Autre")</f>
        <v>Domestique</v>
      </c>
      <c r="Z278" s="24">
        <v>0.6</v>
      </c>
      <c r="AA278" s="24" t="s">
        <v>1268</v>
      </c>
      <c r="AB278" s="24" t="s">
        <v>1269</v>
      </c>
      <c r="AC278" s="24" t="s">
        <v>1270</v>
      </c>
      <c r="AD278" s="20">
        <f t="shared" ref="AD278:AD309" si="23">COUNTIFS($AE$2:$AE$2432,AE278)</f>
        <v>67</v>
      </c>
      <c r="AE278" s="20" t="str">
        <f t="shared" ref="AE278:AE309" si="24">+B278&amp;C278&amp;D278&amp;E278&amp;F278&amp;G278&amp;H278&amp;I278&amp;J278&amp;K278&amp;L278&amp;M278&amp;N278</f>
        <v>En face-Ã -faceSociÃ©tÃ© ou assimilÃ©eBÃ©nÃ©ficiaire non PPE&gt; 12 moisComplet Ã  jourFrance [FR]7832Aucune occurence (12 mois glissants)VADCB/Visa MastercardUniquee-paiement avec 3D SecureFrance [FR]</v>
      </c>
    </row>
    <row r="279" spans="1:31" s="20" customFormat="1" x14ac:dyDescent="0.35">
      <c r="A279" s="20" t="s">
        <v>6</v>
      </c>
      <c r="B279" s="20" t="s">
        <v>10</v>
      </c>
      <c r="C279" s="20" t="s">
        <v>16</v>
      </c>
      <c r="D279" s="20" t="s">
        <v>19</v>
      </c>
      <c r="E279" s="20" t="s">
        <v>839</v>
      </c>
      <c r="F279" s="20" t="s">
        <v>18</v>
      </c>
      <c r="G279" s="20" t="s">
        <v>11</v>
      </c>
      <c r="H279" s="21">
        <v>7832</v>
      </c>
      <c r="I279" s="20" t="s">
        <v>24</v>
      </c>
      <c r="J279" s="20" t="s">
        <v>37</v>
      </c>
      <c r="K279" s="20" t="s">
        <v>20</v>
      </c>
      <c r="L279" s="20" t="s">
        <v>22</v>
      </c>
      <c r="M279" s="20" t="s">
        <v>23</v>
      </c>
      <c r="N279" s="20" t="s">
        <v>11</v>
      </c>
      <c r="O279" s="20" t="s">
        <v>963</v>
      </c>
      <c r="P279" s="20">
        <v>289562</v>
      </c>
      <c r="Q279" s="20">
        <v>44402470700036</v>
      </c>
      <c r="R279" s="21" t="s">
        <v>8</v>
      </c>
      <c r="S279" s="22">
        <v>45203.569444444445</v>
      </c>
      <c r="T279" s="20" t="s">
        <v>964</v>
      </c>
      <c r="U279" s="20" t="s">
        <v>12</v>
      </c>
      <c r="V279" s="20" t="s">
        <v>965</v>
      </c>
      <c r="W279" s="20" t="s">
        <v>14</v>
      </c>
      <c r="X279" s="20" t="s">
        <v>15</v>
      </c>
      <c r="Y279" s="23" t="str">
        <f t="shared" si="22"/>
        <v>Domestique</v>
      </c>
      <c r="Z279" s="24">
        <v>0.6</v>
      </c>
      <c r="AA279" s="24" t="s">
        <v>1268</v>
      </c>
      <c r="AB279" s="24" t="s">
        <v>1269</v>
      </c>
      <c r="AC279" s="24" t="s">
        <v>1270</v>
      </c>
      <c r="AD279" s="20">
        <f t="shared" si="23"/>
        <v>67</v>
      </c>
      <c r="AE279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0" spans="1:31" s="20" customFormat="1" x14ac:dyDescent="0.35">
      <c r="A280" s="20" t="s">
        <v>6</v>
      </c>
      <c r="B280" s="20" t="s">
        <v>10</v>
      </c>
      <c r="C280" s="20" t="s">
        <v>16</v>
      </c>
      <c r="D280" s="20" t="s">
        <v>19</v>
      </c>
      <c r="E280" s="20" t="s">
        <v>839</v>
      </c>
      <c r="F280" s="20" t="s">
        <v>18</v>
      </c>
      <c r="G280" s="20" t="s">
        <v>11</v>
      </c>
      <c r="H280" s="21">
        <v>7832</v>
      </c>
      <c r="I280" s="20" t="s">
        <v>24</v>
      </c>
      <c r="J280" s="20" t="s">
        <v>37</v>
      </c>
      <c r="K280" s="20" t="s">
        <v>20</v>
      </c>
      <c r="L280" s="20" t="s">
        <v>22</v>
      </c>
      <c r="M280" s="20" t="s">
        <v>23</v>
      </c>
      <c r="N280" s="20" t="s">
        <v>11</v>
      </c>
      <c r="O280" s="20" t="s">
        <v>966</v>
      </c>
      <c r="P280" s="20">
        <v>289459</v>
      </c>
      <c r="Q280" s="20">
        <v>88163080000012</v>
      </c>
      <c r="R280" s="21" t="s">
        <v>8</v>
      </c>
      <c r="S280" s="22">
        <v>45203.445138888892</v>
      </c>
      <c r="T280" s="20" t="s">
        <v>967</v>
      </c>
      <c r="U280" s="20" t="s">
        <v>12</v>
      </c>
      <c r="V280" s="20" t="s">
        <v>968</v>
      </c>
      <c r="W280" s="20" t="s">
        <v>14</v>
      </c>
      <c r="X280" s="20" t="s">
        <v>15</v>
      </c>
      <c r="Y280" s="23" t="str">
        <f t="shared" si="22"/>
        <v>Domestique</v>
      </c>
      <c r="Z280" s="24">
        <v>0.6</v>
      </c>
      <c r="AA280" s="24" t="s">
        <v>1268</v>
      </c>
      <c r="AB280" s="24" t="s">
        <v>1269</v>
      </c>
      <c r="AC280" s="24" t="s">
        <v>1270</v>
      </c>
      <c r="AD280" s="20">
        <f t="shared" si="23"/>
        <v>67</v>
      </c>
      <c r="AE280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1" spans="1:31" s="20" customFormat="1" x14ac:dyDescent="0.35">
      <c r="A281" s="20" t="s">
        <v>6</v>
      </c>
      <c r="B281" s="20" t="s">
        <v>10</v>
      </c>
      <c r="C281" s="20" t="s">
        <v>16</v>
      </c>
      <c r="D281" s="20" t="s">
        <v>19</v>
      </c>
      <c r="E281" s="20" t="s">
        <v>839</v>
      </c>
      <c r="F281" s="20" t="s">
        <v>18</v>
      </c>
      <c r="G281" s="20" t="s">
        <v>11</v>
      </c>
      <c r="H281" s="21">
        <v>7832</v>
      </c>
      <c r="I281" s="20" t="s">
        <v>24</v>
      </c>
      <c r="J281" s="20" t="s">
        <v>37</v>
      </c>
      <c r="K281" s="20" t="s">
        <v>20</v>
      </c>
      <c r="L281" s="20" t="s">
        <v>22</v>
      </c>
      <c r="M281" s="20" t="s">
        <v>23</v>
      </c>
      <c r="N281" s="20" t="s">
        <v>11</v>
      </c>
      <c r="O281" s="20" t="s">
        <v>1028</v>
      </c>
      <c r="P281" s="20">
        <v>157377</v>
      </c>
      <c r="Q281" s="20">
        <v>49295253600018</v>
      </c>
      <c r="R281" s="21"/>
      <c r="S281" s="22">
        <v>44488.609722222223</v>
      </c>
      <c r="T281" s="20" t="s">
        <v>1029</v>
      </c>
      <c r="V281" s="20" t="s">
        <v>1030</v>
      </c>
      <c r="W281" s="20" t="s">
        <v>14</v>
      </c>
      <c r="X281" s="20" t="s">
        <v>883</v>
      </c>
      <c r="Y281" s="23" t="str">
        <f t="shared" si="22"/>
        <v>Domestique</v>
      </c>
      <c r="Z281" s="24">
        <v>0.6</v>
      </c>
      <c r="AA281" s="24" t="s">
        <v>1268</v>
      </c>
      <c r="AB281" s="24" t="s">
        <v>1269</v>
      </c>
      <c r="AC281" s="24" t="s">
        <v>1270</v>
      </c>
      <c r="AD281" s="20">
        <f t="shared" si="23"/>
        <v>67</v>
      </c>
      <c r="AE281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2" spans="1:31" s="20" customFormat="1" x14ac:dyDescent="0.35">
      <c r="A282" s="20" t="s">
        <v>6</v>
      </c>
      <c r="B282" s="20" t="s">
        <v>10</v>
      </c>
      <c r="C282" s="20" t="s">
        <v>16</v>
      </c>
      <c r="D282" s="20" t="s">
        <v>19</v>
      </c>
      <c r="E282" s="20" t="s">
        <v>839</v>
      </c>
      <c r="F282" s="20" t="s">
        <v>18</v>
      </c>
      <c r="G282" s="20" t="s">
        <v>11</v>
      </c>
      <c r="H282" s="21">
        <v>7832</v>
      </c>
      <c r="I282" s="20" t="s">
        <v>24</v>
      </c>
      <c r="J282" s="20" t="s">
        <v>37</v>
      </c>
      <c r="K282" s="20" t="s">
        <v>20</v>
      </c>
      <c r="L282" s="20" t="s">
        <v>22</v>
      </c>
      <c r="M282" s="20" t="s">
        <v>23</v>
      </c>
      <c r="N282" s="20" t="s">
        <v>11</v>
      </c>
      <c r="O282" s="20" t="s">
        <v>1031</v>
      </c>
      <c r="P282" s="20">
        <v>143110</v>
      </c>
      <c r="Q282" s="20">
        <v>40474913700018</v>
      </c>
      <c r="R282" s="21"/>
      <c r="S282" s="22">
        <v>44429.486805555556</v>
      </c>
      <c r="T282" s="20" t="s">
        <v>1032</v>
      </c>
      <c r="U282" s="20" t="s">
        <v>79</v>
      </c>
      <c r="V282" s="20" t="s">
        <v>1033</v>
      </c>
      <c r="W282" s="20" t="s">
        <v>14</v>
      </c>
      <c r="X282" s="20" t="s">
        <v>883</v>
      </c>
      <c r="Y282" s="23" t="str">
        <f t="shared" si="22"/>
        <v>Domestique</v>
      </c>
      <c r="Z282" s="24">
        <v>0.6</v>
      </c>
      <c r="AA282" s="24" t="s">
        <v>1268</v>
      </c>
      <c r="AB282" s="24" t="s">
        <v>1269</v>
      </c>
      <c r="AC282" s="24" t="s">
        <v>1270</v>
      </c>
      <c r="AD282" s="20">
        <f t="shared" si="23"/>
        <v>67</v>
      </c>
      <c r="AE282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3" spans="1:31" s="20" customFormat="1" x14ac:dyDescent="0.35">
      <c r="A283" s="20" t="s">
        <v>6</v>
      </c>
      <c r="B283" s="20" t="s">
        <v>10</v>
      </c>
      <c r="C283" s="20" t="s">
        <v>16</v>
      </c>
      <c r="D283" s="20" t="s">
        <v>19</v>
      </c>
      <c r="E283" s="20" t="s">
        <v>839</v>
      </c>
      <c r="F283" s="20" t="s">
        <v>18</v>
      </c>
      <c r="G283" s="20" t="s">
        <v>11</v>
      </c>
      <c r="H283" s="21">
        <v>7832</v>
      </c>
      <c r="I283" s="20" t="s">
        <v>24</v>
      </c>
      <c r="J283" s="20" t="s">
        <v>37</v>
      </c>
      <c r="K283" s="20" t="s">
        <v>20</v>
      </c>
      <c r="L283" s="20" t="s">
        <v>22</v>
      </c>
      <c r="M283" s="20" t="s">
        <v>23</v>
      </c>
      <c r="N283" s="20" t="s">
        <v>11</v>
      </c>
      <c r="O283" s="20" t="s">
        <v>1034</v>
      </c>
      <c r="P283" s="20">
        <v>143109</v>
      </c>
      <c r="Q283" s="20">
        <v>32988126200011</v>
      </c>
      <c r="R283" s="21"/>
      <c r="S283" s="22">
        <v>44429.484722222223</v>
      </c>
      <c r="T283" s="20" t="s">
        <v>1035</v>
      </c>
      <c r="U283" s="20" t="s">
        <v>12</v>
      </c>
      <c r="V283" s="20" t="s">
        <v>1036</v>
      </c>
      <c r="W283" s="20" t="s">
        <v>14</v>
      </c>
      <c r="X283" s="20" t="s">
        <v>883</v>
      </c>
      <c r="Y283" s="23" t="str">
        <f t="shared" si="22"/>
        <v>Domestique</v>
      </c>
      <c r="Z283" s="24">
        <v>0.6</v>
      </c>
      <c r="AA283" s="24" t="s">
        <v>1268</v>
      </c>
      <c r="AB283" s="24" t="s">
        <v>1269</v>
      </c>
      <c r="AC283" s="24" t="s">
        <v>1270</v>
      </c>
      <c r="AD283" s="20">
        <f t="shared" si="23"/>
        <v>67</v>
      </c>
      <c r="AE283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4" spans="1:31" s="20" customFormat="1" x14ac:dyDescent="0.35">
      <c r="A284" s="20" t="s">
        <v>6</v>
      </c>
      <c r="B284" s="20" t="s">
        <v>10</v>
      </c>
      <c r="C284" s="20" t="s">
        <v>16</v>
      </c>
      <c r="D284" s="20" t="s">
        <v>19</v>
      </c>
      <c r="E284" s="20" t="s">
        <v>839</v>
      </c>
      <c r="F284" s="20" t="s">
        <v>18</v>
      </c>
      <c r="G284" s="20" t="s">
        <v>11</v>
      </c>
      <c r="H284" s="21">
        <v>7832</v>
      </c>
      <c r="I284" s="20" t="s">
        <v>24</v>
      </c>
      <c r="J284" s="20" t="s">
        <v>37</v>
      </c>
      <c r="K284" s="20" t="s">
        <v>20</v>
      </c>
      <c r="L284" s="20" t="s">
        <v>22</v>
      </c>
      <c r="M284" s="20" t="s">
        <v>23</v>
      </c>
      <c r="N284" s="20" t="s">
        <v>11</v>
      </c>
      <c r="O284" s="20" t="s">
        <v>1037</v>
      </c>
      <c r="P284" s="20">
        <v>143108</v>
      </c>
      <c r="Q284" s="20">
        <v>40753536800010</v>
      </c>
      <c r="R284" s="21"/>
      <c r="S284" s="22">
        <v>44429.482638888891</v>
      </c>
      <c r="T284" s="20" t="s">
        <v>1038</v>
      </c>
      <c r="U284" s="20" t="s">
        <v>79</v>
      </c>
      <c r="V284" s="20" t="s">
        <v>1039</v>
      </c>
      <c r="W284" s="20" t="s">
        <v>14</v>
      </c>
      <c r="X284" s="20" t="s">
        <v>883</v>
      </c>
      <c r="Y284" s="23" t="str">
        <f t="shared" si="22"/>
        <v>Domestique</v>
      </c>
      <c r="Z284" s="24">
        <v>0.6</v>
      </c>
      <c r="AA284" s="24" t="s">
        <v>1268</v>
      </c>
      <c r="AB284" s="24" t="s">
        <v>1269</v>
      </c>
      <c r="AC284" s="24" t="s">
        <v>1270</v>
      </c>
      <c r="AD284" s="20">
        <f t="shared" si="23"/>
        <v>67</v>
      </c>
      <c r="AE284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5" spans="1:31" s="20" customFormat="1" x14ac:dyDescent="0.35">
      <c r="A285" s="20" t="s">
        <v>6</v>
      </c>
      <c r="B285" s="20" t="s">
        <v>10</v>
      </c>
      <c r="C285" s="20" t="s">
        <v>16</v>
      </c>
      <c r="D285" s="20" t="s">
        <v>19</v>
      </c>
      <c r="E285" s="20" t="s">
        <v>839</v>
      </c>
      <c r="F285" s="20" t="s">
        <v>18</v>
      </c>
      <c r="G285" s="20" t="s">
        <v>11</v>
      </c>
      <c r="H285" s="21">
        <v>7832</v>
      </c>
      <c r="I285" s="20" t="s">
        <v>24</v>
      </c>
      <c r="J285" s="20" t="s">
        <v>37</v>
      </c>
      <c r="K285" s="20" t="s">
        <v>20</v>
      </c>
      <c r="L285" s="20" t="s">
        <v>22</v>
      </c>
      <c r="M285" s="20" t="s">
        <v>23</v>
      </c>
      <c r="N285" s="20" t="s">
        <v>11</v>
      </c>
      <c r="O285" s="20" t="s">
        <v>1040</v>
      </c>
      <c r="P285" s="20">
        <v>143107</v>
      </c>
      <c r="Q285" s="20">
        <v>32552613500026</v>
      </c>
      <c r="R285" s="21"/>
      <c r="S285" s="22">
        <v>44429.480555555558</v>
      </c>
      <c r="T285" s="20" t="s">
        <v>1041</v>
      </c>
      <c r="U285" s="20" t="s">
        <v>12</v>
      </c>
      <c r="V285" s="20" t="s">
        <v>1042</v>
      </c>
      <c r="W285" s="20" t="s">
        <v>14</v>
      </c>
      <c r="X285" s="20" t="s">
        <v>883</v>
      </c>
      <c r="Y285" s="23" t="str">
        <f t="shared" si="22"/>
        <v>Domestique</v>
      </c>
      <c r="Z285" s="24">
        <v>0.6</v>
      </c>
      <c r="AA285" s="24" t="s">
        <v>1268</v>
      </c>
      <c r="AB285" s="24" t="s">
        <v>1269</v>
      </c>
      <c r="AC285" s="24" t="s">
        <v>1270</v>
      </c>
      <c r="AD285" s="20">
        <f t="shared" si="23"/>
        <v>67</v>
      </c>
      <c r="AE285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6" spans="1:31" s="20" customFormat="1" x14ac:dyDescent="0.35">
      <c r="A286" s="20" t="s">
        <v>6</v>
      </c>
      <c r="B286" s="20" t="s">
        <v>10</v>
      </c>
      <c r="C286" s="20" t="s">
        <v>16</v>
      </c>
      <c r="D286" s="20" t="s">
        <v>19</v>
      </c>
      <c r="E286" s="20" t="s">
        <v>839</v>
      </c>
      <c r="F286" s="20" t="s">
        <v>18</v>
      </c>
      <c r="G286" s="20" t="s">
        <v>11</v>
      </c>
      <c r="H286" s="21">
        <v>7832</v>
      </c>
      <c r="I286" s="20" t="s">
        <v>24</v>
      </c>
      <c r="J286" s="20" t="s">
        <v>37</v>
      </c>
      <c r="K286" s="20" t="s">
        <v>20</v>
      </c>
      <c r="L286" s="20" t="s">
        <v>22</v>
      </c>
      <c r="M286" s="20" t="s">
        <v>23</v>
      </c>
      <c r="N286" s="20" t="s">
        <v>11</v>
      </c>
      <c r="O286" s="20" t="s">
        <v>1043</v>
      </c>
      <c r="P286" s="20">
        <v>143106</v>
      </c>
      <c r="Q286" s="20">
        <v>31694598900044</v>
      </c>
      <c r="R286" s="21"/>
      <c r="S286" s="22">
        <v>44429.479166666664</v>
      </c>
      <c r="T286" s="20" t="s">
        <v>1044</v>
      </c>
      <c r="U286" s="20" t="s">
        <v>12</v>
      </c>
      <c r="V286" s="20" t="s">
        <v>1045</v>
      </c>
      <c r="W286" s="20" t="s">
        <v>14</v>
      </c>
      <c r="X286" s="20" t="s">
        <v>883</v>
      </c>
      <c r="Y286" s="23" t="str">
        <f t="shared" si="22"/>
        <v>Domestique</v>
      </c>
      <c r="Z286" s="24">
        <v>0.6</v>
      </c>
      <c r="AA286" s="24" t="s">
        <v>1268</v>
      </c>
      <c r="AB286" s="24" t="s">
        <v>1269</v>
      </c>
      <c r="AC286" s="24" t="s">
        <v>1270</v>
      </c>
      <c r="AD286" s="20">
        <f t="shared" si="23"/>
        <v>67</v>
      </c>
      <c r="AE286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7" spans="1:31" s="20" customFormat="1" x14ac:dyDescent="0.35">
      <c r="A287" s="20" t="s">
        <v>6</v>
      </c>
      <c r="B287" s="20" t="s">
        <v>10</v>
      </c>
      <c r="C287" s="20" t="s">
        <v>16</v>
      </c>
      <c r="D287" s="20" t="s">
        <v>19</v>
      </c>
      <c r="E287" s="20" t="s">
        <v>839</v>
      </c>
      <c r="F287" s="20" t="s">
        <v>18</v>
      </c>
      <c r="G287" s="20" t="s">
        <v>11</v>
      </c>
      <c r="H287" s="21">
        <v>7832</v>
      </c>
      <c r="I287" s="20" t="s">
        <v>24</v>
      </c>
      <c r="J287" s="20" t="s">
        <v>37</v>
      </c>
      <c r="K287" s="20" t="s">
        <v>20</v>
      </c>
      <c r="L287" s="20" t="s">
        <v>22</v>
      </c>
      <c r="M287" s="20" t="s">
        <v>23</v>
      </c>
      <c r="N287" s="20" t="s">
        <v>11</v>
      </c>
      <c r="O287" s="20" t="s">
        <v>1046</v>
      </c>
      <c r="P287" s="20">
        <v>143105</v>
      </c>
      <c r="Q287" s="20">
        <v>32522171100022</v>
      </c>
      <c r="R287" s="21"/>
      <c r="S287" s="22">
        <v>44429.477083333331</v>
      </c>
      <c r="T287" s="20" t="s">
        <v>1047</v>
      </c>
      <c r="U287" s="20" t="s">
        <v>12</v>
      </c>
      <c r="V287" s="20" t="s">
        <v>1048</v>
      </c>
      <c r="W287" s="20" t="s">
        <v>14</v>
      </c>
      <c r="X287" s="20" t="s">
        <v>883</v>
      </c>
      <c r="Y287" s="23" t="str">
        <f t="shared" si="22"/>
        <v>Domestique</v>
      </c>
      <c r="Z287" s="24">
        <v>0.6</v>
      </c>
      <c r="AA287" s="24" t="s">
        <v>1268</v>
      </c>
      <c r="AB287" s="24" t="s">
        <v>1269</v>
      </c>
      <c r="AC287" s="24" t="s">
        <v>1270</v>
      </c>
      <c r="AD287" s="20">
        <f t="shared" si="23"/>
        <v>67</v>
      </c>
      <c r="AE287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8" spans="1:31" s="20" customFormat="1" x14ac:dyDescent="0.35">
      <c r="A288" s="20" t="s">
        <v>6</v>
      </c>
      <c r="B288" s="20" t="s">
        <v>10</v>
      </c>
      <c r="C288" s="20" t="s">
        <v>16</v>
      </c>
      <c r="D288" s="20" t="s">
        <v>19</v>
      </c>
      <c r="E288" s="20" t="s">
        <v>839</v>
      </c>
      <c r="F288" s="20" t="s">
        <v>18</v>
      </c>
      <c r="G288" s="20" t="s">
        <v>11</v>
      </c>
      <c r="H288" s="21">
        <v>7832</v>
      </c>
      <c r="I288" s="20" t="s">
        <v>24</v>
      </c>
      <c r="J288" s="20" t="s">
        <v>37</v>
      </c>
      <c r="K288" s="20" t="s">
        <v>20</v>
      </c>
      <c r="L288" s="20" t="s">
        <v>22</v>
      </c>
      <c r="M288" s="20" t="s">
        <v>23</v>
      </c>
      <c r="N288" s="20" t="s">
        <v>11</v>
      </c>
      <c r="O288" s="20" t="s">
        <v>1049</v>
      </c>
      <c r="P288" s="20">
        <v>143104</v>
      </c>
      <c r="Q288" s="20">
        <v>67562040500026</v>
      </c>
      <c r="R288" s="21"/>
      <c r="S288" s="22">
        <v>44429.472222222219</v>
      </c>
      <c r="T288" s="20" t="s">
        <v>1050</v>
      </c>
      <c r="U288" s="20" t="s">
        <v>12</v>
      </c>
      <c r="V288" s="20" t="s">
        <v>1051</v>
      </c>
      <c r="W288" s="20" t="s">
        <v>14</v>
      </c>
      <c r="X288" s="20" t="s">
        <v>883</v>
      </c>
      <c r="Y288" s="23" t="str">
        <f t="shared" si="22"/>
        <v>Domestique</v>
      </c>
      <c r="Z288" s="24">
        <v>0.6</v>
      </c>
      <c r="AA288" s="24" t="s">
        <v>1268</v>
      </c>
      <c r="AB288" s="24" t="s">
        <v>1269</v>
      </c>
      <c r="AC288" s="24" t="s">
        <v>1270</v>
      </c>
      <c r="AD288" s="20">
        <f t="shared" si="23"/>
        <v>67</v>
      </c>
      <c r="AE288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89" spans="1:31" s="20" customFormat="1" x14ac:dyDescent="0.35">
      <c r="A289" s="20" t="s">
        <v>6</v>
      </c>
      <c r="B289" s="20" t="s">
        <v>10</v>
      </c>
      <c r="C289" s="20" t="s">
        <v>16</v>
      </c>
      <c r="D289" s="20" t="s">
        <v>19</v>
      </c>
      <c r="E289" s="20" t="s">
        <v>839</v>
      </c>
      <c r="F289" s="20" t="s">
        <v>18</v>
      </c>
      <c r="G289" s="20" t="s">
        <v>11</v>
      </c>
      <c r="H289" s="21">
        <v>7832</v>
      </c>
      <c r="I289" s="20" t="s">
        <v>24</v>
      </c>
      <c r="J289" s="20" t="s">
        <v>37</v>
      </c>
      <c r="K289" s="20" t="s">
        <v>20</v>
      </c>
      <c r="L289" s="20" t="s">
        <v>22</v>
      </c>
      <c r="M289" s="20" t="s">
        <v>23</v>
      </c>
      <c r="N289" s="20" t="s">
        <v>11</v>
      </c>
      <c r="O289" s="20" t="s">
        <v>1052</v>
      </c>
      <c r="P289" s="20">
        <v>143103</v>
      </c>
      <c r="Q289" s="20">
        <v>30679448800032</v>
      </c>
      <c r="R289" s="21"/>
      <c r="S289" s="22">
        <v>44429.470138888886</v>
      </c>
      <c r="T289" s="20" t="s">
        <v>1053</v>
      </c>
      <c r="U289" s="20" t="s">
        <v>12</v>
      </c>
      <c r="V289" s="20" t="s">
        <v>1054</v>
      </c>
      <c r="W289" s="20" t="s">
        <v>14</v>
      </c>
      <c r="X289" s="20" t="s">
        <v>883</v>
      </c>
      <c r="Y289" s="23" t="str">
        <f t="shared" si="22"/>
        <v>Domestique</v>
      </c>
      <c r="Z289" s="24">
        <v>0.6</v>
      </c>
      <c r="AA289" s="24" t="s">
        <v>1268</v>
      </c>
      <c r="AB289" s="24" t="s">
        <v>1269</v>
      </c>
      <c r="AC289" s="24" t="s">
        <v>1270</v>
      </c>
      <c r="AD289" s="20">
        <f t="shared" si="23"/>
        <v>67</v>
      </c>
      <c r="AE289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0" spans="1:31" s="20" customFormat="1" x14ac:dyDescent="0.35">
      <c r="A290" s="20" t="s">
        <v>6</v>
      </c>
      <c r="B290" s="20" t="s">
        <v>10</v>
      </c>
      <c r="C290" s="20" t="s">
        <v>16</v>
      </c>
      <c r="D290" s="20" t="s">
        <v>19</v>
      </c>
      <c r="E290" s="20" t="s">
        <v>839</v>
      </c>
      <c r="F290" s="20" t="s">
        <v>18</v>
      </c>
      <c r="G290" s="20" t="s">
        <v>11</v>
      </c>
      <c r="H290" s="21">
        <v>7832</v>
      </c>
      <c r="I290" s="20" t="s">
        <v>24</v>
      </c>
      <c r="J290" s="20" t="s">
        <v>37</v>
      </c>
      <c r="K290" s="20" t="s">
        <v>20</v>
      </c>
      <c r="L290" s="20" t="s">
        <v>22</v>
      </c>
      <c r="M290" s="20" t="s">
        <v>23</v>
      </c>
      <c r="N290" s="20" t="s">
        <v>11</v>
      </c>
      <c r="O290" s="20" t="s">
        <v>1055</v>
      </c>
      <c r="P290" s="20">
        <v>143102</v>
      </c>
      <c r="Q290" s="20">
        <v>32941815600025</v>
      </c>
      <c r="R290" s="21"/>
      <c r="S290" s="22">
        <v>44429.46875</v>
      </c>
      <c r="T290" s="20" t="s">
        <v>1056</v>
      </c>
      <c r="U290" s="20" t="s">
        <v>12</v>
      </c>
      <c r="V290" s="20" t="s">
        <v>1057</v>
      </c>
      <c r="W290" s="20" t="s">
        <v>14</v>
      </c>
      <c r="X290" s="20" t="s">
        <v>883</v>
      </c>
      <c r="Y290" s="23" t="str">
        <f t="shared" si="22"/>
        <v>Domestique</v>
      </c>
      <c r="Z290" s="24">
        <v>0.6</v>
      </c>
      <c r="AA290" s="24" t="s">
        <v>1268</v>
      </c>
      <c r="AB290" s="24" t="s">
        <v>1269</v>
      </c>
      <c r="AC290" s="24" t="s">
        <v>1270</v>
      </c>
      <c r="AD290" s="20">
        <f t="shared" si="23"/>
        <v>67</v>
      </c>
      <c r="AE290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1" spans="1:31" s="20" customFormat="1" x14ac:dyDescent="0.35">
      <c r="A291" s="20" t="s">
        <v>6</v>
      </c>
      <c r="B291" s="20" t="s">
        <v>10</v>
      </c>
      <c r="C291" s="20" t="s">
        <v>16</v>
      </c>
      <c r="D291" s="20" t="s">
        <v>19</v>
      </c>
      <c r="E291" s="20" t="s">
        <v>839</v>
      </c>
      <c r="F291" s="20" t="s">
        <v>18</v>
      </c>
      <c r="G291" s="20" t="s">
        <v>11</v>
      </c>
      <c r="H291" s="21">
        <v>7832</v>
      </c>
      <c r="I291" s="20" t="s">
        <v>24</v>
      </c>
      <c r="J291" s="20" t="s">
        <v>37</v>
      </c>
      <c r="K291" s="20" t="s">
        <v>20</v>
      </c>
      <c r="L291" s="20" t="s">
        <v>22</v>
      </c>
      <c r="M291" s="20" t="s">
        <v>23</v>
      </c>
      <c r="N291" s="20" t="s">
        <v>11</v>
      </c>
      <c r="O291" s="20" t="s">
        <v>1058</v>
      </c>
      <c r="P291" s="20">
        <v>143101</v>
      </c>
      <c r="Q291" s="20">
        <v>71612002700033</v>
      </c>
      <c r="R291" s="21"/>
      <c r="S291" s="22">
        <v>44429.466666666667</v>
      </c>
      <c r="T291" s="20" t="s">
        <v>1059</v>
      </c>
      <c r="U291" s="20" t="s">
        <v>12</v>
      </c>
      <c r="V291" s="20" t="s">
        <v>1060</v>
      </c>
      <c r="W291" s="20" t="s">
        <v>14</v>
      </c>
      <c r="X291" s="20" t="s">
        <v>883</v>
      </c>
      <c r="Y291" s="23" t="str">
        <f t="shared" si="22"/>
        <v>Domestique</v>
      </c>
      <c r="Z291" s="24">
        <v>0.6</v>
      </c>
      <c r="AA291" s="24" t="s">
        <v>1268</v>
      </c>
      <c r="AB291" s="24" t="s">
        <v>1269</v>
      </c>
      <c r="AC291" s="24" t="s">
        <v>1270</v>
      </c>
      <c r="AD291" s="20">
        <f t="shared" si="23"/>
        <v>67</v>
      </c>
      <c r="AE291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2" spans="1:31" s="20" customFormat="1" x14ac:dyDescent="0.35">
      <c r="A292" s="20" t="s">
        <v>6</v>
      </c>
      <c r="B292" s="20" t="s">
        <v>10</v>
      </c>
      <c r="C292" s="20" t="s">
        <v>16</v>
      </c>
      <c r="D292" s="20" t="s">
        <v>19</v>
      </c>
      <c r="E292" s="20" t="s">
        <v>839</v>
      </c>
      <c r="F292" s="20" t="s">
        <v>18</v>
      </c>
      <c r="G292" s="20" t="s">
        <v>11</v>
      </c>
      <c r="H292" s="21">
        <v>7832</v>
      </c>
      <c r="I292" s="20" t="s">
        <v>24</v>
      </c>
      <c r="J292" s="20" t="s">
        <v>37</v>
      </c>
      <c r="K292" s="20" t="s">
        <v>20</v>
      </c>
      <c r="L292" s="20" t="s">
        <v>22</v>
      </c>
      <c r="M292" s="20" t="s">
        <v>23</v>
      </c>
      <c r="N292" s="20" t="s">
        <v>11</v>
      </c>
      <c r="O292" s="20" t="s">
        <v>1061</v>
      </c>
      <c r="P292" s="20">
        <v>143100</v>
      </c>
      <c r="Q292" s="20">
        <v>42582010700059</v>
      </c>
      <c r="R292" s="21"/>
      <c r="S292" s="22">
        <v>44429.464583333334</v>
      </c>
      <c r="T292" s="20" t="s">
        <v>1062</v>
      </c>
      <c r="U292" s="20" t="s">
        <v>12</v>
      </c>
      <c r="V292" s="20" t="s">
        <v>1063</v>
      </c>
      <c r="W292" s="20" t="s">
        <v>14</v>
      </c>
      <c r="X292" s="20" t="s">
        <v>883</v>
      </c>
      <c r="Y292" s="23" t="str">
        <f t="shared" si="22"/>
        <v>Domestique</v>
      </c>
      <c r="Z292" s="24">
        <v>0.6</v>
      </c>
      <c r="AA292" s="24" t="s">
        <v>1268</v>
      </c>
      <c r="AB292" s="24" t="s">
        <v>1269</v>
      </c>
      <c r="AC292" s="24" t="s">
        <v>1270</v>
      </c>
      <c r="AD292" s="20">
        <f t="shared" si="23"/>
        <v>67</v>
      </c>
      <c r="AE292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3" spans="1:31" s="20" customFormat="1" x14ac:dyDescent="0.35">
      <c r="A293" s="20" t="s">
        <v>6</v>
      </c>
      <c r="B293" s="20" t="s">
        <v>10</v>
      </c>
      <c r="C293" s="20" t="s">
        <v>16</v>
      </c>
      <c r="D293" s="20" t="s">
        <v>19</v>
      </c>
      <c r="E293" s="20" t="s">
        <v>839</v>
      </c>
      <c r="F293" s="20" t="s">
        <v>18</v>
      </c>
      <c r="G293" s="20" t="s">
        <v>11</v>
      </c>
      <c r="H293" s="21">
        <v>7832</v>
      </c>
      <c r="I293" s="20" t="s">
        <v>24</v>
      </c>
      <c r="J293" s="20" t="s">
        <v>37</v>
      </c>
      <c r="K293" s="20" t="s">
        <v>20</v>
      </c>
      <c r="L293" s="20" t="s">
        <v>22</v>
      </c>
      <c r="M293" s="20" t="s">
        <v>23</v>
      </c>
      <c r="N293" s="20" t="s">
        <v>11</v>
      </c>
      <c r="O293" s="20" t="s">
        <v>1076</v>
      </c>
      <c r="P293" s="20">
        <v>143095</v>
      </c>
      <c r="Q293" s="20">
        <v>33319066800017</v>
      </c>
      <c r="R293" s="21"/>
      <c r="S293" s="22">
        <v>44429.45416666667</v>
      </c>
      <c r="T293" s="20" t="s">
        <v>1077</v>
      </c>
      <c r="U293" s="20" t="s">
        <v>12</v>
      </c>
      <c r="V293" s="20" t="s">
        <v>1078</v>
      </c>
      <c r="W293" s="20" t="s">
        <v>14</v>
      </c>
      <c r="X293" s="20" t="s">
        <v>883</v>
      </c>
      <c r="Y293" s="23" t="str">
        <f t="shared" si="22"/>
        <v>Domestique</v>
      </c>
      <c r="Z293" s="24">
        <v>0.6</v>
      </c>
      <c r="AA293" s="24" t="s">
        <v>1268</v>
      </c>
      <c r="AB293" s="24" t="s">
        <v>1269</v>
      </c>
      <c r="AC293" s="24" t="s">
        <v>1270</v>
      </c>
      <c r="AD293" s="20">
        <f t="shared" si="23"/>
        <v>67</v>
      </c>
      <c r="AE293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4" spans="1:31" s="20" customFormat="1" x14ac:dyDescent="0.35">
      <c r="A294" s="20" t="s">
        <v>6</v>
      </c>
      <c r="B294" s="20" t="s">
        <v>10</v>
      </c>
      <c r="C294" s="20" t="s">
        <v>16</v>
      </c>
      <c r="D294" s="20" t="s">
        <v>19</v>
      </c>
      <c r="E294" s="20" t="s">
        <v>839</v>
      </c>
      <c r="F294" s="20" t="s">
        <v>18</v>
      </c>
      <c r="G294" s="20" t="s">
        <v>11</v>
      </c>
      <c r="H294" s="21">
        <v>7832</v>
      </c>
      <c r="I294" s="20" t="s">
        <v>24</v>
      </c>
      <c r="J294" s="20" t="s">
        <v>37</v>
      </c>
      <c r="K294" s="20" t="s">
        <v>20</v>
      </c>
      <c r="L294" s="20" t="s">
        <v>22</v>
      </c>
      <c r="M294" s="20" t="s">
        <v>23</v>
      </c>
      <c r="N294" s="20" t="s">
        <v>11</v>
      </c>
      <c r="O294" s="20" t="s">
        <v>1082</v>
      </c>
      <c r="P294" s="20">
        <v>143093</v>
      </c>
      <c r="Q294" s="20">
        <v>31034873500013</v>
      </c>
      <c r="R294" s="21"/>
      <c r="S294" s="22">
        <v>44429.45</v>
      </c>
      <c r="T294" s="20" t="s">
        <v>1083</v>
      </c>
      <c r="U294" s="20" t="s">
        <v>12</v>
      </c>
      <c r="V294" s="20" t="s">
        <v>1084</v>
      </c>
      <c r="W294" s="20" t="s">
        <v>14</v>
      </c>
      <c r="X294" s="20" t="s">
        <v>883</v>
      </c>
      <c r="Y294" s="23" t="str">
        <f t="shared" si="22"/>
        <v>Domestique</v>
      </c>
      <c r="Z294" s="24">
        <v>0.6</v>
      </c>
      <c r="AA294" s="24" t="s">
        <v>1268</v>
      </c>
      <c r="AB294" s="24" t="s">
        <v>1269</v>
      </c>
      <c r="AC294" s="24" t="s">
        <v>1270</v>
      </c>
      <c r="AD294" s="20">
        <f t="shared" si="23"/>
        <v>67</v>
      </c>
      <c r="AE294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5" spans="1:31" s="20" customFormat="1" x14ac:dyDescent="0.35">
      <c r="A295" s="20" t="s">
        <v>6</v>
      </c>
      <c r="B295" s="20" t="s">
        <v>10</v>
      </c>
      <c r="C295" s="20" t="s">
        <v>16</v>
      </c>
      <c r="D295" s="20" t="s">
        <v>19</v>
      </c>
      <c r="E295" s="20" t="s">
        <v>839</v>
      </c>
      <c r="F295" s="20" t="s">
        <v>18</v>
      </c>
      <c r="G295" s="20" t="s">
        <v>11</v>
      </c>
      <c r="H295" s="21">
        <v>7832</v>
      </c>
      <c r="I295" s="20" t="s">
        <v>24</v>
      </c>
      <c r="J295" s="20" t="s">
        <v>37</v>
      </c>
      <c r="K295" s="20" t="s">
        <v>20</v>
      </c>
      <c r="L295" s="20" t="s">
        <v>22</v>
      </c>
      <c r="M295" s="20" t="s">
        <v>23</v>
      </c>
      <c r="N295" s="20" t="s">
        <v>11</v>
      </c>
      <c r="O295" s="20" t="s">
        <v>1085</v>
      </c>
      <c r="P295" s="20">
        <v>143092</v>
      </c>
      <c r="Q295" s="20">
        <v>47875847700036</v>
      </c>
      <c r="R295" s="21"/>
      <c r="S295" s="22">
        <v>44429.447916666664</v>
      </c>
      <c r="T295" s="20" t="s">
        <v>1086</v>
      </c>
      <c r="U295" s="20" t="s">
        <v>12</v>
      </c>
      <c r="V295" s="20" t="s">
        <v>1087</v>
      </c>
      <c r="W295" s="20" t="s">
        <v>14</v>
      </c>
      <c r="X295" s="20" t="s">
        <v>883</v>
      </c>
      <c r="Y295" s="23" t="str">
        <f t="shared" si="22"/>
        <v>Domestique</v>
      </c>
      <c r="Z295" s="24">
        <v>0.6</v>
      </c>
      <c r="AA295" s="24" t="s">
        <v>1268</v>
      </c>
      <c r="AB295" s="24" t="s">
        <v>1269</v>
      </c>
      <c r="AC295" s="24" t="s">
        <v>1270</v>
      </c>
      <c r="AD295" s="20">
        <f t="shared" si="23"/>
        <v>67</v>
      </c>
      <c r="AE295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6" spans="1:31" s="20" customFormat="1" x14ac:dyDescent="0.35">
      <c r="A296" s="20" t="s">
        <v>6</v>
      </c>
      <c r="B296" s="20" t="s">
        <v>10</v>
      </c>
      <c r="C296" s="20" t="s">
        <v>16</v>
      </c>
      <c r="D296" s="20" t="s">
        <v>19</v>
      </c>
      <c r="E296" s="20" t="s">
        <v>839</v>
      </c>
      <c r="F296" s="20" t="s">
        <v>18</v>
      </c>
      <c r="G296" s="20" t="s">
        <v>11</v>
      </c>
      <c r="H296" s="21">
        <v>7832</v>
      </c>
      <c r="I296" s="20" t="s">
        <v>24</v>
      </c>
      <c r="J296" s="20" t="s">
        <v>37</v>
      </c>
      <c r="K296" s="20" t="s">
        <v>20</v>
      </c>
      <c r="L296" s="20" t="s">
        <v>22</v>
      </c>
      <c r="M296" s="20" t="s">
        <v>23</v>
      </c>
      <c r="N296" s="20" t="s">
        <v>11</v>
      </c>
      <c r="O296" s="20" t="s">
        <v>1088</v>
      </c>
      <c r="P296" s="20">
        <v>143091</v>
      </c>
      <c r="Q296" s="20">
        <v>42059147100032</v>
      </c>
      <c r="R296" s="21"/>
      <c r="S296" s="22">
        <v>44429.445833333331</v>
      </c>
      <c r="T296" s="20" t="s">
        <v>1089</v>
      </c>
      <c r="U296" s="20" t="s">
        <v>12</v>
      </c>
      <c r="V296" s="20" t="s">
        <v>1090</v>
      </c>
      <c r="W296" s="20" t="s">
        <v>14</v>
      </c>
      <c r="X296" s="20" t="s">
        <v>883</v>
      </c>
      <c r="Y296" s="23" t="str">
        <f t="shared" si="22"/>
        <v>Domestique</v>
      </c>
      <c r="Z296" s="24">
        <v>0.6</v>
      </c>
      <c r="AA296" s="24" t="s">
        <v>1268</v>
      </c>
      <c r="AB296" s="24" t="s">
        <v>1269</v>
      </c>
      <c r="AC296" s="24" t="s">
        <v>1270</v>
      </c>
      <c r="AD296" s="20">
        <f t="shared" si="23"/>
        <v>67</v>
      </c>
      <c r="AE296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7" spans="1:31" s="20" customFormat="1" x14ac:dyDescent="0.35">
      <c r="A297" s="20" t="s">
        <v>6</v>
      </c>
      <c r="B297" s="20" t="s">
        <v>10</v>
      </c>
      <c r="C297" s="20" t="s">
        <v>16</v>
      </c>
      <c r="D297" s="20" t="s">
        <v>19</v>
      </c>
      <c r="E297" s="20" t="s">
        <v>839</v>
      </c>
      <c r="F297" s="20" t="s">
        <v>18</v>
      </c>
      <c r="G297" s="20" t="s">
        <v>11</v>
      </c>
      <c r="H297" s="21">
        <v>7832</v>
      </c>
      <c r="I297" s="20" t="s">
        <v>24</v>
      </c>
      <c r="J297" s="20" t="s">
        <v>37</v>
      </c>
      <c r="K297" s="20" t="s">
        <v>20</v>
      </c>
      <c r="L297" s="20" t="s">
        <v>22</v>
      </c>
      <c r="M297" s="20" t="s">
        <v>23</v>
      </c>
      <c r="N297" s="20" t="s">
        <v>11</v>
      </c>
      <c r="O297" s="20" t="s">
        <v>1091</v>
      </c>
      <c r="P297" s="20">
        <v>143088</v>
      </c>
      <c r="Q297" s="20">
        <v>42168091900014</v>
      </c>
      <c r="R297" s="21"/>
      <c r="S297" s="22">
        <v>44429.039583333331</v>
      </c>
      <c r="T297" s="20" t="s">
        <v>1092</v>
      </c>
      <c r="U297" s="20" t="s">
        <v>12</v>
      </c>
      <c r="V297" s="20" t="s">
        <v>1093</v>
      </c>
      <c r="W297" s="20" t="s">
        <v>14</v>
      </c>
      <c r="X297" s="20" t="s">
        <v>883</v>
      </c>
      <c r="Y297" s="23" t="str">
        <f t="shared" si="22"/>
        <v>Domestique</v>
      </c>
      <c r="Z297" s="24">
        <v>0.6</v>
      </c>
      <c r="AA297" s="24" t="s">
        <v>1268</v>
      </c>
      <c r="AB297" s="24" t="s">
        <v>1269</v>
      </c>
      <c r="AC297" s="24" t="s">
        <v>1270</v>
      </c>
      <c r="AD297" s="20">
        <f t="shared" si="23"/>
        <v>67</v>
      </c>
      <c r="AE297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8" spans="1:31" s="20" customFormat="1" x14ac:dyDescent="0.35">
      <c r="A298" s="20" t="s">
        <v>6</v>
      </c>
      <c r="B298" s="20" t="s">
        <v>10</v>
      </c>
      <c r="C298" s="20" t="s">
        <v>16</v>
      </c>
      <c r="D298" s="20" t="s">
        <v>19</v>
      </c>
      <c r="E298" s="20" t="s">
        <v>839</v>
      </c>
      <c r="F298" s="20" t="s">
        <v>18</v>
      </c>
      <c r="G298" s="20" t="s">
        <v>11</v>
      </c>
      <c r="H298" s="21">
        <v>7832</v>
      </c>
      <c r="I298" s="20" t="s">
        <v>24</v>
      </c>
      <c r="J298" s="20" t="s">
        <v>37</v>
      </c>
      <c r="K298" s="20" t="s">
        <v>20</v>
      </c>
      <c r="L298" s="20" t="s">
        <v>22</v>
      </c>
      <c r="M298" s="20" t="s">
        <v>23</v>
      </c>
      <c r="N298" s="20" t="s">
        <v>11</v>
      </c>
      <c r="O298" s="20" t="s">
        <v>1094</v>
      </c>
      <c r="P298" s="20">
        <v>143087</v>
      </c>
      <c r="Q298" s="20">
        <v>40753578000016</v>
      </c>
      <c r="R298" s="21"/>
      <c r="S298" s="22">
        <v>44429.038194444445</v>
      </c>
      <c r="T298" s="20" t="s">
        <v>1095</v>
      </c>
      <c r="U298" s="20" t="s">
        <v>12</v>
      </c>
      <c r="V298" s="20" t="s">
        <v>1096</v>
      </c>
      <c r="W298" s="20" t="s">
        <v>14</v>
      </c>
      <c r="X298" s="20" t="s">
        <v>883</v>
      </c>
      <c r="Y298" s="23" t="str">
        <f t="shared" si="22"/>
        <v>Domestique</v>
      </c>
      <c r="Z298" s="24">
        <v>0.6</v>
      </c>
      <c r="AA298" s="24" t="s">
        <v>1268</v>
      </c>
      <c r="AB298" s="24" t="s">
        <v>1269</v>
      </c>
      <c r="AC298" s="24" t="s">
        <v>1270</v>
      </c>
      <c r="AD298" s="20">
        <f t="shared" si="23"/>
        <v>67</v>
      </c>
      <c r="AE298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299" spans="1:31" s="20" customFormat="1" x14ac:dyDescent="0.35">
      <c r="A299" s="20" t="s">
        <v>6</v>
      </c>
      <c r="B299" s="20" t="s">
        <v>10</v>
      </c>
      <c r="C299" s="20" t="s">
        <v>16</v>
      </c>
      <c r="D299" s="20" t="s">
        <v>19</v>
      </c>
      <c r="E299" s="20" t="s">
        <v>839</v>
      </c>
      <c r="F299" s="20" t="s">
        <v>18</v>
      </c>
      <c r="G299" s="20" t="s">
        <v>11</v>
      </c>
      <c r="H299" s="21">
        <v>7832</v>
      </c>
      <c r="I299" s="20" t="s">
        <v>24</v>
      </c>
      <c r="J299" s="20" t="s">
        <v>37</v>
      </c>
      <c r="K299" s="20" t="s">
        <v>20</v>
      </c>
      <c r="L299" s="20" t="s">
        <v>22</v>
      </c>
      <c r="M299" s="20" t="s">
        <v>23</v>
      </c>
      <c r="N299" s="20" t="s">
        <v>11</v>
      </c>
      <c r="O299" s="20" t="s">
        <v>1097</v>
      </c>
      <c r="P299" s="20">
        <v>143086</v>
      </c>
      <c r="Q299" s="20">
        <v>42168108100012</v>
      </c>
      <c r="R299" s="21"/>
      <c r="S299" s="22">
        <v>44429.036111111112</v>
      </c>
      <c r="T299" s="20" t="s">
        <v>1098</v>
      </c>
      <c r="U299" s="20" t="s">
        <v>12</v>
      </c>
      <c r="V299" s="20" t="s">
        <v>1099</v>
      </c>
      <c r="W299" s="20" t="s">
        <v>14</v>
      </c>
      <c r="X299" s="20" t="s">
        <v>883</v>
      </c>
      <c r="Y299" s="23" t="str">
        <f t="shared" si="22"/>
        <v>Domestique</v>
      </c>
      <c r="Z299" s="24">
        <v>0.6</v>
      </c>
      <c r="AA299" s="24" t="s">
        <v>1268</v>
      </c>
      <c r="AB299" s="24" t="s">
        <v>1269</v>
      </c>
      <c r="AC299" s="24" t="s">
        <v>1270</v>
      </c>
      <c r="AD299" s="20">
        <f t="shared" si="23"/>
        <v>67</v>
      </c>
      <c r="AE299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0" spans="1:31" s="20" customFormat="1" x14ac:dyDescent="0.35">
      <c r="A300" s="20" t="s">
        <v>6</v>
      </c>
      <c r="B300" s="20" t="s">
        <v>10</v>
      </c>
      <c r="C300" s="20" t="s">
        <v>16</v>
      </c>
      <c r="D300" s="20" t="s">
        <v>19</v>
      </c>
      <c r="E300" s="20" t="s">
        <v>839</v>
      </c>
      <c r="F300" s="20" t="s">
        <v>18</v>
      </c>
      <c r="G300" s="20" t="s">
        <v>11</v>
      </c>
      <c r="H300" s="21">
        <v>7832</v>
      </c>
      <c r="I300" s="20" t="s">
        <v>24</v>
      </c>
      <c r="J300" s="20" t="s">
        <v>37</v>
      </c>
      <c r="K300" s="20" t="s">
        <v>20</v>
      </c>
      <c r="L300" s="20" t="s">
        <v>22</v>
      </c>
      <c r="M300" s="20" t="s">
        <v>23</v>
      </c>
      <c r="N300" s="20" t="s">
        <v>11</v>
      </c>
      <c r="O300" s="20" t="s">
        <v>1100</v>
      </c>
      <c r="P300" s="20">
        <v>143085</v>
      </c>
      <c r="Q300" s="20">
        <v>42453395800031</v>
      </c>
      <c r="R300" s="21"/>
      <c r="S300" s="22">
        <v>44429.03402777778</v>
      </c>
      <c r="T300" s="20" t="s">
        <v>1101</v>
      </c>
      <c r="U300" s="20" t="s">
        <v>79</v>
      </c>
      <c r="V300" s="20" t="s">
        <v>1102</v>
      </c>
      <c r="W300" s="20" t="s">
        <v>14</v>
      </c>
      <c r="X300" s="20" t="s">
        <v>883</v>
      </c>
      <c r="Y300" s="23" t="str">
        <f t="shared" si="22"/>
        <v>Domestique</v>
      </c>
      <c r="Z300" s="24">
        <v>0.6</v>
      </c>
      <c r="AA300" s="24" t="s">
        <v>1268</v>
      </c>
      <c r="AB300" s="24" t="s">
        <v>1269</v>
      </c>
      <c r="AC300" s="24" t="s">
        <v>1270</v>
      </c>
      <c r="AD300" s="20">
        <f t="shared" si="23"/>
        <v>67</v>
      </c>
      <c r="AE300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1" spans="1:31" s="20" customFormat="1" x14ac:dyDescent="0.35">
      <c r="A301" s="20" t="s">
        <v>6</v>
      </c>
      <c r="B301" s="20" t="s">
        <v>10</v>
      </c>
      <c r="C301" s="20" t="s">
        <v>16</v>
      </c>
      <c r="D301" s="20" t="s">
        <v>19</v>
      </c>
      <c r="E301" s="20" t="s">
        <v>839</v>
      </c>
      <c r="F301" s="20" t="s">
        <v>18</v>
      </c>
      <c r="G301" s="20" t="s">
        <v>11</v>
      </c>
      <c r="H301" s="21">
        <v>7832</v>
      </c>
      <c r="I301" s="20" t="s">
        <v>24</v>
      </c>
      <c r="J301" s="20" t="s">
        <v>37</v>
      </c>
      <c r="K301" s="20" t="s">
        <v>20</v>
      </c>
      <c r="L301" s="20" t="s">
        <v>22</v>
      </c>
      <c r="M301" s="20" t="s">
        <v>23</v>
      </c>
      <c r="N301" s="20" t="s">
        <v>11</v>
      </c>
      <c r="O301" s="20" t="s">
        <v>1103</v>
      </c>
      <c r="P301" s="20">
        <v>143084</v>
      </c>
      <c r="Q301" s="20">
        <v>40191311600018</v>
      </c>
      <c r="R301" s="21"/>
      <c r="S301" s="22">
        <v>44429.032638888886</v>
      </c>
      <c r="T301" s="20" t="s">
        <v>1104</v>
      </c>
      <c r="U301" s="20" t="s">
        <v>12</v>
      </c>
      <c r="V301" s="20" t="s">
        <v>1105</v>
      </c>
      <c r="W301" s="20" t="s">
        <v>14</v>
      </c>
      <c r="X301" s="20" t="s">
        <v>883</v>
      </c>
      <c r="Y301" s="23" t="str">
        <f t="shared" si="22"/>
        <v>Domestique</v>
      </c>
      <c r="Z301" s="24">
        <v>0.6</v>
      </c>
      <c r="AA301" s="24" t="s">
        <v>1268</v>
      </c>
      <c r="AB301" s="24" t="s">
        <v>1269</v>
      </c>
      <c r="AC301" s="24" t="s">
        <v>1270</v>
      </c>
      <c r="AD301" s="20">
        <f t="shared" si="23"/>
        <v>67</v>
      </c>
      <c r="AE301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2" spans="1:31" s="20" customFormat="1" x14ac:dyDescent="0.35">
      <c r="A302" s="20" t="s">
        <v>6</v>
      </c>
      <c r="B302" s="20" t="s">
        <v>10</v>
      </c>
      <c r="C302" s="20" t="s">
        <v>16</v>
      </c>
      <c r="D302" s="20" t="s">
        <v>19</v>
      </c>
      <c r="E302" s="20" t="s">
        <v>839</v>
      </c>
      <c r="F302" s="20" t="s">
        <v>18</v>
      </c>
      <c r="G302" s="20" t="s">
        <v>11</v>
      </c>
      <c r="H302" s="21">
        <v>7832</v>
      </c>
      <c r="I302" s="20" t="s">
        <v>24</v>
      </c>
      <c r="J302" s="20" t="s">
        <v>37</v>
      </c>
      <c r="K302" s="20" t="s">
        <v>20</v>
      </c>
      <c r="L302" s="20" t="s">
        <v>22</v>
      </c>
      <c r="M302" s="20" t="s">
        <v>23</v>
      </c>
      <c r="N302" s="20" t="s">
        <v>11</v>
      </c>
      <c r="O302" s="20" t="s">
        <v>1106</v>
      </c>
      <c r="P302" s="20">
        <v>143083</v>
      </c>
      <c r="Q302" s="20">
        <v>79970715300018</v>
      </c>
      <c r="R302" s="21"/>
      <c r="S302" s="22">
        <v>44429.029861111114</v>
      </c>
      <c r="T302" s="20" t="s">
        <v>1107</v>
      </c>
      <c r="U302" s="20" t="s">
        <v>12</v>
      </c>
      <c r="V302" s="20" t="s">
        <v>1108</v>
      </c>
      <c r="W302" s="20" t="s">
        <v>14</v>
      </c>
      <c r="X302" s="20" t="s">
        <v>883</v>
      </c>
      <c r="Y302" s="23" t="str">
        <f t="shared" si="22"/>
        <v>Domestique</v>
      </c>
      <c r="Z302" s="24">
        <v>0.6</v>
      </c>
      <c r="AA302" s="24" t="s">
        <v>1268</v>
      </c>
      <c r="AB302" s="24" t="s">
        <v>1269</v>
      </c>
      <c r="AC302" s="24" t="s">
        <v>1270</v>
      </c>
      <c r="AD302" s="20">
        <f t="shared" si="23"/>
        <v>67</v>
      </c>
      <c r="AE302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3" spans="1:31" s="20" customFormat="1" x14ac:dyDescent="0.35">
      <c r="A303" s="20" t="s">
        <v>6</v>
      </c>
      <c r="B303" s="20" t="s">
        <v>10</v>
      </c>
      <c r="C303" s="20" t="s">
        <v>16</v>
      </c>
      <c r="D303" s="20" t="s">
        <v>19</v>
      </c>
      <c r="E303" s="20" t="s">
        <v>839</v>
      </c>
      <c r="F303" s="20" t="s">
        <v>18</v>
      </c>
      <c r="G303" s="20" t="s">
        <v>11</v>
      </c>
      <c r="H303" s="21">
        <v>7832</v>
      </c>
      <c r="I303" s="20" t="s">
        <v>24</v>
      </c>
      <c r="J303" s="20" t="s">
        <v>37</v>
      </c>
      <c r="K303" s="20" t="s">
        <v>20</v>
      </c>
      <c r="L303" s="20" t="s">
        <v>22</v>
      </c>
      <c r="M303" s="20" t="s">
        <v>23</v>
      </c>
      <c r="N303" s="20" t="s">
        <v>11</v>
      </c>
      <c r="O303" s="20" t="s">
        <v>1109</v>
      </c>
      <c r="P303" s="20">
        <v>143082</v>
      </c>
      <c r="Q303" s="20">
        <v>56292002500086</v>
      </c>
      <c r="R303" s="21"/>
      <c r="S303" s="22">
        <v>44429.02847222222</v>
      </c>
      <c r="T303" s="20" t="s">
        <v>1110</v>
      </c>
      <c r="U303" s="20" t="s">
        <v>12</v>
      </c>
      <c r="V303" s="20" t="s">
        <v>1111</v>
      </c>
      <c r="W303" s="20" t="s">
        <v>14</v>
      </c>
      <c r="X303" s="20" t="s">
        <v>883</v>
      </c>
      <c r="Y303" s="23" t="str">
        <f t="shared" si="22"/>
        <v>Domestique</v>
      </c>
      <c r="Z303" s="24">
        <v>0.6</v>
      </c>
      <c r="AA303" s="24" t="s">
        <v>1268</v>
      </c>
      <c r="AB303" s="24" t="s">
        <v>1269</v>
      </c>
      <c r="AC303" s="24" t="s">
        <v>1270</v>
      </c>
      <c r="AD303" s="20">
        <f t="shared" si="23"/>
        <v>67</v>
      </c>
      <c r="AE303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4" spans="1:31" s="20" customFormat="1" x14ac:dyDescent="0.35">
      <c r="A304" s="20" t="s">
        <v>6</v>
      </c>
      <c r="B304" s="20" t="s">
        <v>10</v>
      </c>
      <c r="C304" s="20" t="s">
        <v>16</v>
      </c>
      <c r="D304" s="20" t="s">
        <v>19</v>
      </c>
      <c r="E304" s="20" t="s">
        <v>839</v>
      </c>
      <c r="F304" s="20" t="s">
        <v>18</v>
      </c>
      <c r="G304" s="20" t="s">
        <v>11</v>
      </c>
      <c r="H304" s="21">
        <v>7832</v>
      </c>
      <c r="I304" s="20" t="s">
        <v>24</v>
      </c>
      <c r="J304" s="20" t="s">
        <v>37</v>
      </c>
      <c r="K304" s="20" t="s">
        <v>20</v>
      </c>
      <c r="L304" s="20" t="s">
        <v>22</v>
      </c>
      <c r="M304" s="20" t="s">
        <v>23</v>
      </c>
      <c r="N304" s="20" t="s">
        <v>11</v>
      </c>
      <c r="O304" s="20" t="s">
        <v>1112</v>
      </c>
      <c r="P304" s="20">
        <v>143081</v>
      </c>
      <c r="Q304" s="20">
        <v>32942503700028</v>
      </c>
      <c r="R304" s="21"/>
      <c r="S304" s="22">
        <v>44429.026388888888</v>
      </c>
      <c r="T304" s="20" t="s">
        <v>1113</v>
      </c>
      <c r="U304" s="20" t="s">
        <v>12</v>
      </c>
      <c r="V304" s="20" t="s">
        <v>1114</v>
      </c>
      <c r="W304" s="20" t="s">
        <v>14</v>
      </c>
      <c r="X304" s="20" t="s">
        <v>883</v>
      </c>
      <c r="Y304" s="23" t="str">
        <f t="shared" si="22"/>
        <v>Domestique</v>
      </c>
      <c r="Z304" s="24">
        <v>0.6</v>
      </c>
      <c r="AA304" s="24" t="s">
        <v>1268</v>
      </c>
      <c r="AB304" s="24" t="s">
        <v>1269</v>
      </c>
      <c r="AC304" s="24" t="s">
        <v>1270</v>
      </c>
      <c r="AD304" s="20">
        <f t="shared" si="23"/>
        <v>67</v>
      </c>
      <c r="AE304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5" spans="1:31" s="20" customFormat="1" x14ac:dyDescent="0.35">
      <c r="A305" s="20" t="s">
        <v>6</v>
      </c>
      <c r="B305" s="20" t="s">
        <v>10</v>
      </c>
      <c r="C305" s="20" t="s">
        <v>16</v>
      </c>
      <c r="D305" s="20" t="s">
        <v>19</v>
      </c>
      <c r="E305" s="20" t="s">
        <v>839</v>
      </c>
      <c r="F305" s="20" t="s">
        <v>18</v>
      </c>
      <c r="G305" s="20" t="s">
        <v>11</v>
      </c>
      <c r="H305" s="21">
        <v>7832</v>
      </c>
      <c r="I305" s="20" t="s">
        <v>24</v>
      </c>
      <c r="J305" s="20" t="s">
        <v>37</v>
      </c>
      <c r="K305" s="20" t="s">
        <v>20</v>
      </c>
      <c r="L305" s="20" t="s">
        <v>22</v>
      </c>
      <c r="M305" s="20" t="s">
        <v>23</v>
      </c>
      <c r="N305" s="20" t="s">
        <v>11</v>
      </c>
      <c r="O305" s="20" t="s">
        <v>1115</v>
      </c>
      <c r="P305" s="20">
        <v>143080</v>
      </c>
      <c r="Q305" s="20">
        <v>42688016700082</v>
      </c>
      <c r="R305" s="21"/>
      <c r="S305" s="22">
        <v>44429.024305555555</v>
      </c>
      <c r="T305" s="20" t="s">
        <v>1116</v>
      </c>
      <c r="U305" s="20" t="s">
        <v>12</v>
      </c>
      <c r="V305" s="20" t="s">
        <v>1117</v>
      </c>
      <c r="W305" s="20" t="s">
        <v>14</v>
      </c>
      <c r="X305" s="20" t="s">
        <v>883</v>
      </c>
      <c r="Y305" s="23" t="str">
        <f t="shared" si="22"/>
        <v>Domestique</v>
      </c>
      <c r="Z305" s="24">
        <v>0.6</v>
      </c>
      <c r="AA305" s="24" t="s">
        <v>1268</v>
      </c>
      <c r="AB305" s="24" t="s">
        <v>1269</v>
      </c>
      <c r="AC305" s="24" t="s">
        <v>1270</v>
      </c>
      <c r="AD305" s="20">
        <f t="shared" si="23"/>
        <v>67</v>
      </c>
      <c r="AE305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6" spans="1:31" s="20" customFormat="1" x14ac:dyDescent="0.35">
      <c r="A306" s="20" t="s">
        <v>6</v>
      </c>
      <c r="B306" s="20" t="s">
        <v>10</v>
      </c>
      <c r="C306" s="20" t="s">
        <v>16</v>
      </c>
      <c r="D306" s="20" t="s">
        <v>19</v>
      </c>
      <c r="E306" s="20" t="s">
        <v>839</v>
      </c>
      <c r="F306" s="20" t="s">
        <v>18</v>
      </c>
      <c r="G306" s="20" t="s">
        <v>11</v>
      </c>
      <c r="H306" s="21">
        <v>7832</v>
      </c>
      <c r="I306" s="20" t="s">
        <v>24</v>
      </c>
      <c r="J306" s="20" t="s">
        <v>37</v>
      </c>
      <c r="K306" s="20" t="s">
        <v>20</v>
      </c>
      <c r="L306" s="20" t="s">
        <v>22</v>
      </c>
      <c r="M306" s="20" t="s">
        <v>23</v>
      </c>
      <c r="N306" s="20" t="s">
        <v>11</v>
      </c>
      <c r="O306" s="20" t="s">
        <v>1118</v>
      </c>
      <c r="P306" s="20">
        <v>143079</v>
      </c>
      <c r="Q306" s="20">
        <v>85720190900036</v>
      </c>
      <c r="R306" s="21"/>
      <c r="S306" s="22">
        <v>44429.022222222222</v>
      </c>
      <c r="T306" s="20" t="s">
        <v>1119</v>
      </c>
      <c r="U306" s="20" t="s">
        <v>12</v>
      </c>
      <c r="V306" s="20" t="s">
        <v>1120</v>
      </c>
      <c r="W306" s="20" t="s">
        <v>14</v>
      </c>
      <c r="X306" s="20" t="s">
        <v>883</v>
      </c>
      <c r="Y306" s="23" t="str">
        <f t="shared" si="22"/>
        <v>Domestique</v>
      </c>
      <c r="Z306" s="24">
        <v>0.6</v>
      </c>
      <c r="AA306" s="24" t="s">
        <v>1268</v>
      </c>
      <c r="AB306" s="24" t="s">
        <v>1269</v>
      </c>
      <c r="AC306" s="24" t="s">
        <v>1270</v>
      </c>
      <c r="AD306" s="20">
        <f t="shared" si="23"/>
        <v>67</v>
      </c>
      <c r="AE306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7" spans="1:31" s="20" customFormat="1" x14ac:dyDescent="0.35">
      <c r="A307" s="20" t="s">
        <v>6</v>
      </c>
      <c r="B307" s="20" t="s">
        <v>10</v>
      </c>
      <c r="C307" s="20" t="s">
        <v>16</v>
      </c>
      <c r="D307" s="20" t="s">
        <v>19</v>
      </c>
      <c r="E307" s="20" t="s">
        <v>839</v>
      </c>
      <c r="F307" s="20" t="s">
        <v>18</v>
      </c>
      <c r="G307" s="20" t="s">
        <v>11</v>
      </c>
      <c r="H307" s="21">
        <v>7832</v>
      </c>
      <c r="I307" s="20" t="s">
        <v>24</v>
      </c>
      <c r="J307" s="20" t="s">
        <v>37</v>
      </c>
      <c r="K307" s="20" t="s">
        <v>20</v>
      </c>
      <c r="L307" s="20" t="s">
        <v>22</v>
      </c>
      <c r="M307" s="20" t="s">
        <v>23</v>
      </c>
      <c r="N307" s="20" t="s">
        <v>11</v>
      </c>
      <c r="O307" s="20" t="s">
        <v>1121</v>
      </c>
      <c r="P307" s="20">
        <v>143078</v>
      </c>
      <c r="Q307" s="20">
        <v>41457542300010</v>
      </c>
      <c r="R307" s="21"/>
      <c r="S307" s="22">
        <v>44429.020138888889</v>
      </c>
      <c r="T307" s="20" t="s">
        <v>1122</v>
      </c>
      <c r="U307" s="20" t="s">
        <v>12</v>
      </c>
      <c r="V307" s="20" t="s">
        <v>1123</v>
      </c>
      <c r="W307" s="20" t="s">
        <v>14</v>
      </c>
      <c r="X307" s="20" t="s">
        <v>883</v>
      </c>
      <c r="Y307" s="23" t="str">
        <f t="shared" si="22"/>
        <v>Domestique</v>
      </c>
      <c r="Z307" s="24">
        <v>0.6</v>
      </c>
      <c r="AA307" s="24" t="s">
        <v>1268</v>
      </c>
      <c r="AB307" s="24" t="s">
        <v>1269</v>
      </c>
      <c r="AC307" s="24" t="s">
        <v>1270</v>
      </c>
      <c r="AD307" s="20">
        <f t="shared" si="23"/>
        <v>67</v>
      </c>
      <c r="AE307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8" spans="1:31" s="20" customFormat="1" x14ac:dyDescent="0.35">
      <c r="A308" s="20" t="s">
        <v>6</v>
      </c>
      <c r="B308" s="20" t="s">
        <v>10</v>
      </c>
      <c r="C308" s="20" t="s">
        <v>16</v>
      </c>
      <c r="D308" s="20" t="s">
        <v>19</v>
      </c>
      <c r="E308" s="20" t="s">
        <v>839</v>
      </c>
      <c r="F308" s="20" t="s">
        <v>18</v>
      </c>
      <c r="G308" s="20" t="s">
        <v>11</v>
      </c>
      <c r="H308" s="21">
        <v>7832</v>
      </c>
      <c r="I308" s="20" t="s">
        <v>24</v>
      </c>
      <c r="J308" s="20" t="s">
        <v>37</v>
      </c>
      <c r="K308" s="20" t="s">
        <v>20</v>
      </c>
      <c r="L308" s="20" t="s">
        <v>22</v>
      </c>
      <c r="M308" s="20" t="s">
        <v>23</v>
      </c>
      <c r="N308" s="20" t="s">
        <v>11</v>
      </c>
      <c r="O308" s="20" t="s">
        <v>1124</v>
      </c>
      <c r="P308" s="20">
        <v>143077</v>
      </c>
      <c r="Q308" s="20">
        <v>81839787900011</v>
      </c>
      <c r="R308" s="21"/>
      <c r="S308" s="22">
        <v>44429.017361111109</v>
      </c>
      <c r="T308" s="20" t="s">
        <v>1125</v>
      </c>
      <c r="U308" s="20" t="s">
        <v>12</v>
      </c>
      <c r="V308" s="20" t="s">
        <v>1126</v>
      </c>
      <c r="W308" s="20" t="s">
        <v>14</v>
      </c>
      <c r="X308" s="20" t="s">
        <v>883</v>
      </c>
      <c r="Y308" s="23" t="str">
        <f t="shared" si="22"/>
        <v>Domestique</v>
      </c>
      <c r="Z308" s="24">
        <v>0.6</v>
      </c>
      <c r="AA308" s="24" t="s">
        <v>1268</v>
      </c>
      <c r="AB308" s="24" t="s">
        <v>1269</v>
      </c>
      <c r="AC308" s="24" t="s">
        <v>1270</v>
      </c>
      <c r="AD308" s="20">
        <f t="shared" si="23"/>
        <v>67</v>
      </c>
      <c r="AE308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09" spans="1:31" s="20" customFormat="1" x14ac:dyDescent="0.35">
      <c r="A309" s="20" t="s">
        <v>6</v>
      </c>
      <c r="B309" s="20" t="s">
        <v>10</v>
      </c>
      <c r="C309" s="20" t="s">
        <v>16</v>
      </c>
      <c r="D309" s="20" t="s">
        <v>19</v>
      </c>
      <c r="E309" s="20" t="s">
        <v>839</v>
      </c>
      <c r="F309" s="20" t="s">
        <v>18</v>
      </c>
      <c r="G309" s="20" t="s">
        <v>11</v>
      </c>
      <c r="H309" s="21">
        <v>7832</v>
      </c>
      <c r="I309" s="20" t="s">
        <v>24</v>
      </c>
      <c r="J309" s="20" t="s">
        <v>37</v>
      </c>
      <c r="K309" s="20" t="s">
        <v>20</v>
      </c>
      <c r="L309" s="20" t="s">
        <v>22</v>
      </c>
      <c r="M309" s="20" t="s">
        <v>23</v>
      </c>
      <c r="N309" s="20" t="s">
        <v>11</v>
      </c>
      <c r="O309" s="20" t="s">
        <v>1127</v>
      </c>
      <c r="P309" s="20">
        <v>143076</v>
      </c>
      <c r="Q309" s="20">
        <v>31778174800015</v>
      </c>
      <c r="R309" s="21"/>
      <c r="S309" s="22">
        <v>44429.01458333333</v>
      </c>
      <c r="T309" s="20" t="s">
        <v>1128</v>
      </c>
      <c r="U309" s="20" t="s">
        <v>12</v>
      </c>
      <c r="V309" s="20" t="s">
        <v>1129</v>
      </c>
      <c r="W309" s="20" t="s">
        <v>14</v>
      </c>
      <c r="X309" s="20" t="s">
        <v>883</v>
      </c>
      <c r="Y309" s="23" t="str">
        <f t="shared" si="22"/>
        <v>Domestique</v>
      </c>
      <c r="Z309" s="24">
        <v>0.6</v>
      </c>
      <c r="AA309" s="24" t="s">
        <v>1268</v>
      </c>
      <c r="AB309" s="24" t="s">
        <v>1269</v>
      </c>
      <c r="AC309" s="24" t="s">
        <v>1270</v>
      </c>
      <c r="AD309" s="20">
        <f t="shared" si="23"/>
        <v>67</v>
      </c>
      <c r="AE309" s="20" t="str">
        <f t="shared" si="24"/>
        <v>En face-Ã -faceSociÃ©tÃ© ou assimilÃ©eBÃ©nÃ©ficiaire non PPE&gt; 12 moisComplet Ã  jourFrance [FR]7832Aucune occurence (12 mois glissants)VADCB/Visa MastercardUniquee-paiement avec 3D SecureFrance [FR]</v>
      </c>
    </row>
    <row r="310" spans="1:31" s="20" customFormat="1" x14ac:dyDescent="0.35">
      <c r="A310" s="20" t="s">
        <v>6</v>
      </c>
      <c r="B310" s="20" t="s">
        <v>10</v>
      </c>
      <c r="C310" s="20" t="s">
        <v>16</v>
      </c>
      <c r="D310" s="20" t="s">
        <v>19</v>
      </c>
      <c r="E310" s="20" t="s">
        <v>839</v>
      </c>
      <c r="F310" s="20" t="s">
        <v>18</v>
      </c>
      <c r="G310" s="20" t="s">
        <v>11</v>
      </c>
      <c r="H310" s="21">
        <v>7832</v>
      </c>
      <c r="I310" s="20" t="s">
        <v>24</v>
      </c>
      <c r="J310" s="20" t="s">
        <v>37</v>
      </c>
      <c r="K310" s="20" t="s">
        <v>20</v>
      </c>
      <c r="L310" s="20" t="s">
        <v>22</v>
      </c>
      <c r="M310" s="20" t="s">
        <v>23</v>
      </c>
      <c r="N310" s="20" t="s">
        <v>11</v>
      </c>
      <c r="O310" s="20" t="s">
        <v>1130</v>
      </c>
      <c r="P310" s="20">
        <v>143075</v>
      </c>
      <c r="Q310" s="20">
        <v>30110260400057</v>
      </c>
      <c r="R310" s="21"/>
      <c r="S310" s="22">
        <v>44429.012499999997</v>
      </c>
      <c r="T310" s="20" t="s">
        <v>1131</v>
      </c>
      <c r="U310" s="20" t="s">
        <v>12</v>
      </c>
      <c r="V310" s="20" t="s">
        <v>1132</v>
      </c>
      <c r="W310" s="20" t="s">
        <v>14</v>
      </c>
      <c r="X310" s="20" t="s">
        <v>883</v>
      </c>
      <c r="Y310" s="23" t="str">
        <f t="shared" ref="Y310:Y344" si="25">+IF(G310=N310,"Domestique","Autre")</f>
        <v>Domestique</v>
      </c>
      <c r="Z310" s="24">
        <v>0.6</v>
      </c>
      <c r="AA310" s="24" t="s">
        <v>1268</v>
      </c>
      <c r="AB310" s="24" t="s">
        <v>1269</v>
      </c>
      <c r="AC310" s="24" t="s">
        <v>1270</v>
      </c>
      <c r="AD310" s="20">
        <f t="shared" ref="AD310:AD341" si="26">COUNTIFS($AE$2:$AE$2432,AE310)</f>
        <v>67</v>
      </c>
      <c r="AE310" s="20" t="str">
        <f t="shared" ref="AE310:AE344" si="27">+B310&amp;C310&amp;D310&amp;E310&amp;F310&amp;G310&amp;H310&amp;I310&amp;J310&amp;K310&amp;L310&amp;M310&amp;N310</f>
        <v>En face-Ã -faceSociÃ©tÃ© ou assimilÃ©eBÃ©nÃ©ficiaire non PPE&gt; 12 moisComplet Ã  jourFrance [FR]7832Aucune occurence (12 mois glissants)VADCB/Visa MastercardUniquee-paiement avec 3D SecureFrance [FR]</v>
      </c>
    </row>
    <row r="311" spans="1:31" s="20" customFormat="1" x14ac:dyDescent="0.35">
      <c r="A311" s="20" t="s">
        <v>6</v>
      </c>
      <c r="B311" s="20" t="s">
        <v>10</v>
      </c>
      <c r="C311" s="20" t="s">
        <v>16</v>
      </c>
      <c r="D311" s="20" t="s">
        <v>19</v>
      </c>
      <c r="E311" s="20" t="s">
        <v>839</v>
      </c>
      <c r="F311" s="20" t="s">
        <v>18</v>
      </c>
      <c r="G311" s="20" t="s">
        <v>11</v>
      </c>
      <c r="H311" s="21">
        <v>7832</v>
      </c>
      <c r="I311" s="20" t="s">
        <v>24</v>
      </c>
      <c r="J311" s="20" t="s">
        <v>37</v>
      </c>
      <c r="K311" s="20" t="s">
        <v>20</v>
      </c>
      <c r="L311" s="20" t="s">
        <v>22</v>
      </c>
      <c r="M311" s="20" t="s">
        <v>23</v>
      </c>
      <c r="N311" s="20" t="s">
        <v>11</v>
      </c>
      <c r="O311" s="20" t="s">
        <v>1133</v>
      </c>
      <c r="P311" s="20">
        <v>143074</v>
      </c>
      <c r="Q311" s="20">
        <v>41964275600037</v>
      </c>
      <c r="R311" s="21"/>
      <c r="S311" s="22">
        <v>44429.011111111111</v>
      </c>
      <c r="T311" s="20" t="s">
        <v>1134</v>
      </c>
      <c r="U311" s="20" t="s">
        <v>12</v>
      </c>
      <c r="V311" s="20" t="s">
        <v>1135</v>
      </c>
      <c r="W311" s="20" t="s">
        <v>14</v>
      </c>
      <c r="X311" s="20" t="s">
        <v>883</v>
      </c>
      <c r="Y311" s="23" t="str">
        <f t="shared" si="25"/>
        <v>Domestique</v>
      </c>
      <c r="Z311" s="24">
        <v>0.6</v>
      </c>
      <c r="AA311" s="24" t="s">
        <v>1268</v>
      </c>
      <c r="AB311" s="24" t="s">
        <v>1269</v>
      </c>
      <c r="AC311" s="24" t="s">
        <v>1270</v>
      </c>
      <c r="AD311" s="20">
        <f t="shared" si="26"/>
        <v>67</v>
      </c>
      <c r="AE311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2" spans="1:31" s="20" customFormat="1" x14ac:dyDescent="0.35">
      <c r="A312" s="20" t="s">
        <v>6</v>
      </c>
      <c r="B312" s="20" t="s">
        <v>10</v>
      </c>
      <c r="C312" s="20" t="s">
        <v>16</v>
      </c>
      <c r="D312" s="20" t="s">
        <v>19</v>
      </c>
      <c r="E312" s="20" t="s">
        <v>839</v>
      </c>
      <c r="F312" s="20" t="s">
        <v>18</v>
      </c>
      <c r="G312" s="20" t="s">
        <v>11</v>
      </c>
      <c r="H312" s="21">
        <v>7832</v>
      </c>
      <c r="I312" s="20" t="s">
        <v>24</v>
      </c>
      <c r="J312" s="20" t="s">
        <v>37</v>
      </c>
      <c r="K312" s="20" t="s">
        <v>20</v>
      </c>
      <c r="L312" s="20" t="s">
        <v>22</v>
      </c>
      <c r="M312" s="20" t="s">
        <v>23</v>
      </c>
      <c r="N312" s="20" t="s">
        <v>11</v>
      </c>
      <c r="O312" s="20" t="s">
        <v>1136</v>
      </c>
      <c r="P312" s="20">
        <v>143073</v>
      </c>
      <c r="Q312" s="20">
        <v>32614235300019</v>
      </c>
      <c r="R312" s="21"/>
      <c r="S312" s="22">
        <v>44429.008333333331</v>
      </c>
      <c r="T312" s="20" t="s">
        <v>1137</v>
      </c>
      <c r="U312" s="20" t="s">
        <v>12</v>
      </c>
      <c r="V312" s="20" t="s">
        <v>1138</v>
      </c>
      <c r="W312" s="20" t="s">
        <v>14</v>
      </c>
      <c r="X312" s="20" t="s">
        <v>883</v>
      </c>
      <c r="Y312" s="23" t="str">
        <f t="shared" si="25"/>
        <v>Domestique</v>
      </c>
      <c r="Z312" s="24">
        <v>0.6</v>
      </c>
      <c r="AA312" s="24" t="s">
        <v>1268</v>
      </c>
      <c r="AB312" s="24" t="s">
        <v>1269</v>
      </c>
      <c r="AC312" s="24" t="s">
        <v>1270</v>
      </c>
      <c r="AD312" s="20">
        <f t="shared" si="26"/>
        <v>67</v>
      </c>
      <c r="AE312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3" spans="1:31" s="20" customFormat="1" x14ac:dyDescent="0.35">
      <c r="A313" s="20" t="s">
        <v>6</v>
      </c>
      <c r="B313" s="20" t="s">
        <v>10</v>
      </c>
      <c r="C313" s="20" t="s">
        <v>16</v>
      </c>
      <c r="D313" s="20" t="s">
        <v>19</v>
      </c>
      <c r="E313" s="20" t="s">
        <v>839</v>
      </c>
      <c r="F313" s="20" t="s">
        <v>18</v>
      </c>
      <c r="G313" s="20" t="s">
        <v>11</v>
      </c>
      <c r="H313" s="21">
        <v>7832</v>
      </c>
      <c r="I313" s="20" t="s">
        <v>24</v>
      </c>
      <c r="J313" s="20" t="s">
        <v>37</v>
      </c>
      <c r="K313" s="20" t="s">
        <v>20</v>
      </c>
      <c r="L313" s="20" t="s">
        <v>22</v>
      </c>
      <c r="M313" s="20" t="s">
        <v>23</v>
      </c>
      <c r="N313" s="20" t="s">
        <v>11</v>
      </c>
      <c r="O313" s="20" t="s">
        <v>1139</v>
      </c>
      <c r="P313" s="20">
        <v>143072</v>
      </c>
      <c r="Q313" s="20">
        <v>31633119800010</v>
      </c>
      <c r="R313" s="21"/>
      <c r="S313" s="22">
        <v>44429.006249999999</v>
      </c>
      <c r="T313" s="20" t="s">
        <v>1140</v>
      </c>
      <c r="U313" s="20" t="s">
        <v>12</v>
      </c>
      <c r="V313" s="20" t="s">
        <v>1141</v>
      </c>
      <c r="W313" s="20" t="s">
        <v>14</v>
      </c>
      <c r="X313" s="20" t="s">
        <v>883</v>
      </c>
      <c r="Y313" s="23" t="str">
        <f t="shared" si="25"/>
        <v>Domestique</v>
      </c>
      <c r="Z313" s="24">
        <v>0.6</v>
      </c>
      <c r="AA313" s="24" t="s">
        <v>1268</v>
      </c>
      <c r="AB313" s="24" t="s">
        <v>1269</v>
      </c>
      <c r="AC313" s="24" t="s">
        <v>1270</v>
      </c>
      <c r="AD313" s="20">
        <f t="shared" si="26"/>
        <v>67</v>
      </c>
      <c r="AE313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4" spans="1:31" s="20" customFormat="1" x14ac:dyDescent="0.35">
      <c r="A314" s="20" t="s">
        <v>6</v>
      </c>
      <c r="B314" s="20" t="s">
        <v>10</v>
      </c>
      <c r="C314" s="20" t="s">
        <v>16</v>
      </c>
      <c r="D314" s="20" t="s">
        <v>19</v>
      </c>
      <c r="E314" s="20" t="s">
        <v>839</v>
      </c>
      <c r="F314" s="20" t="s">
        <v>18</v>
      </c>
      <c r="G314" s="20" t="s">
        <v>11</v>
      </c>
      <c r="H314" s="21">
        <v>7832</v>
      </c>
      <c r="I314" s="20" t="s">
        <v>24</v>
      </c>
      <c r="J314" s="20" t="s">
        <v>37</v>
      </c>
      <c r="K314" s="20" t="s">
        <v>20</v>
      </c>
      <c r="L314" s="20" t="s">
        <v>22</v>
      </c>
      <c r="M314" s="20" t="s">
        <v>23</v>
      </c>
      <c r="N314" s="20" t="s">
        <v>11</v>
      </c>
      <c r="O314" s="20" t="s">
        <v>1142</v>
      </c>
      <c r="P314" s="20">
        <v>143071</v>
      </c>
      <c r="Q314" s="20">
        <v>30737601200034</v>
      </c>
      <c r="R314" s="21"/>
      <c r="S314" s="22">
        <v>44429.004166666666</v>
      </c>
      <c r="T314" s="20" t="s">
        <v>1143</v>
      </c>
      <c r="U314" s="20" t="s">
        <v>79</v>
      </c>
      <c r="V314" s="20" t="s">
        <v>1144</v>
      </c>
      <c r="W314" s="20" t="s">
        <v>14</v>
      </c>
      <c r="X314" s="20" t="s">
        <v>883</v>
      </c>
      <c r="Y314" s="23" t="str">
        <f t="shared" si="25"/>
        <v>Domestique</v>
      </c>
      <c r="Z314" s="24">
        <v>0.6</v>
      </c>
      <c r="AA314" s="24" t="s">
        <v>1268</v>
      </c>
      <c r="AB314" s="24" t="s">
        <v>1269</v>
      </c>
      <c r="AC314" s="24" t="s">
        <v>1270</v>
      </c>
      <c r="AD314" s="20">
        <f t="shared" si="26"/>
        <v>67</v>
      </c>
      <c r="AE314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5" spans="1:31" s="20" customFormat="1" x14ac:dyDescent="0.35">
      <c r="A315" s="20" t="s">
        <v>6</v>
      </c>
      <c r="B315" s="20" t="s">
        <v>10</v>
      </c>
      <c r="C315" s="20" t="s">
        <v>16</v>
      </c>
      <c r="D315" s="20" t="s">
        <v>19</v>
      </c>
      <c r="E315" s="20" t="s">
        <v>839</v>
      </c>
      <c r="F315" s="20" t="s">
        <v>18</v>
      </c>
      <c r="G315" s="20" t="s">
        <v>11</v>
      </c>
      <c r="H315" s="21">
        <v>7832</v>
      </c>
      <c r="I315" s="20" t="s">
        <v>24</v>
      </c>
      <c r="J315" s="20" t="s">
        <v>37</v>
      </c>
      <c r="K315" s="20" t="s">
        <v>20</v>
      </c>
      <c r="L315" s="20" t="s">
        <v>22</v>
      </c>
      <c r="M315" s="20" t="s">
        <v>23</v>
      </c>
      <c r="N315" s="20" t="s">
        <v>11</v>
      </c>
      <c r="O315" s="20" t="s">
        <v>1145</v>
      </c>
      <c r="P315" s="20">
        <v>143070</v>
      </c>
      <c r="Q315" s="20">
        <v>52272137200012</v>
      </c>
      <c r="R315" s="21"/>
      <c r="S315" s="22">
        <v>44429.002083333333</v>
      </c>
      <c r="T315" s="20" t="s">
        <v>1146</v>
      </c>
      <c r="U315" s="20" t="s">
        <v>12</v>
      </c>
      <c r="V315" s="20" t="s">
        <v>1147</v>
      </c>
      <c r="W315" s="20" t="s">
        <v>14</v>
      </c>
      <c r="X315" s="20" t="s">
        <v>883</v>
      </c>
      <c r="Y315" s="23" t="str">
        <f t="shared" si="25"/>
        <v>Domestique</v>
      </c>
      <c r="Z315" s="24">
        <v>0.6</v>
      </c>
      <c r="AA315" s="24" t="s">
        <v>1268</v>
      </c>
      <c r="AB315" s="24" t="s">
        <v>1269</v>
      </c>
      <c r="AC315" s="24" t="s">
        <v>1270</v>
      </c>
      <c r="AD315" s="20">
        <f t="shared" si="26"/>
        <v>67</v>
      </c>
      <c r="AE315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6" spans="1:31" s="20" customFormat="1" x14ac:dyDescent="0.35">
      <c r="A316" s="20" t="s">
        <v>6</v>
      </c>
      <c r="B316" s="20" t="s">
        <v>10</v>
      </c>
      <c r="C316" s="20" t="s">
        <v>16</v>
      </c>
      <c r="D316" s="20" t="s">
        <v>19</v>
      </c>
      <c r="E316" s="20" t="s">
        <v>839</v>
      </c>
      <c r="F316" s="20" t="s">
        <v>18</v>
      </c>
      <c r="G316" s="20" t="s">
        <v>11</v>
      </c>
      <c r="H316" s="21">
        <v>7832</v>
      </c>
      <c r="I316" s="20" t="s">
        <v>24</v>
      </c>
      <c r="J316" s="20" t="s">
        <v>37</v>
      </c>
      <c r="K316" s="20" t="s">
        <v>20</v>
      </c>
      <c r="L316" s="20" t="s">
        <v>22</v>
      </c>
      <c r="M316" s="20" t="s">
        <v>23</v>
      </c>
      <c r="N316" s="20" t="s">
        <v>11</v>
      </c>
      <c r="O316" s="20" t="s">
        <v>1148</v>
      </c>
      <c r="P316" s="20">
        <v>143069</v>
      </c>
      <c r="Q316" s="20">
        <v>52449955500018</v>
      </c>
      <c r="R316" s="21"/>
      <c r="S316" s="22">
        <v>44429.000694444447</v>
      </c>
      <c r="T316" s="20" t="s">
        <v>1149</v>
      </c>
      <c r="U316" s="20" t="s">
        <v>12</v>
      </c>
      <c r="V316" s="20" t="s">
        <v>1150</v>
      </c>
      <c r="W316" s="20" t="s">
        <v>14</v>
      </c>
      <c r="X316" s="20" t="s">
        <v>883</v>
      </c>
      <c r="Y316" s="23" t="str">
        <f t="shared" si="25"/>
        <v>Domestique</v>
      </c>
      <c r="Z316" s="24">
        <v>0.6</v>
      </c>
      <c r="AA316" s="24" t="s">
        <v>1268</v>
      </c>
      <c r="AB316" s="24" t="s">
        <v>1269</v>
      </c>
      <c r="AC316" s="24" t="s">
        <v>1270</v>
      </c>
      <c r="AD316" s="20">
        <f t="shared" si="26"/>
        <v>67</v>
      </c>
      <c r="AE316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7" spans="1:31" s="20" customFormat="1" x14ac:dyDescent="0.35">
      <c r="A317" s="20" t="s">
        <v>6</v>
      </c>
      <c r="B317" s="20" t="s">
        <v>10</v>
      </c>
      <c r="C317" s="20" t="s">
        <v>16</v>
      </c>
      <c r="D317" s="20" t="s">
        <v>19</v>
      </c>
      <c r="E317" s="20" t="s">
        <v>839</v>
      </c>
      <c r="F317" s="20" t="s">
        <v>18</v>
      </c>
      <c r="G317" s="20" t="s">
        <v>11</v>
      </c>
      <c r="H317" s="21">
        <v>7832</v>
      </c>
      <c r="I317" s="20" t="s">
        <v>24</v>
      </c>
      <c r="J317" s="20" t="s">
        <v>37</v>
      </c>
      <c r="K317" s="20" t="s">
        <v>20</v>
      </c>
      <c r="L317" s="20" t="s">
        <v>22</v>
      </c>
      <c r="M317" s="20" t="s">
        <v>23</v>
      </c>
      <c r="N317" s="20" t="s">
        <v>11</v>
      </c>
      <c r="O317" s="20" t="s">
        <v>1151</v>
      </c>
      <c r="P317" s="20">
        <v>143068</v>
      </c>
      <c r="Q317" s="20">
        <v>38150854800025</v>
      </c>
      <c r="R317" s="21"/>
      <c r="S317" s="22">
        <v>44428.998611111114</v>
      </c>
      <c r="T317" s="20" t="s">
        <v>1152</v>
      </c>
      <c r="U317" s="20" t="s">
        <v>12</v>
      </c>
      <c r="V317" s="20" t="s">
        <v>1153</v>
      </c>
      <c r="W317" s="20" t="s">
        <v>14</v>
      </c>
      <c r="X317" s="20" t="s">
        <v>883</v>
      </c>
      <c r="Y317" s="23" t="str">
        <f t="shared" si="25"/>
        <v>Domestique</v>
      </c>
      <c r="Z317" s="24">
        <v>0.6</v>
      </c>
      <c r="AA317" s="24" t="s">
        <v>1268</v>
      </c>
      <c r="AB317" s="24" t="s">
        <v>1269</v>
      </c>
      <c r="AC317" s="24" t="s">
        <v>1270</v>
      </c>
      <c r="AD317" s="20">
        <f t="shared" si="26"/>
        <v>67</v>
      </c>
      <c r="AE317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8" spans="1:31" s="20" customFormat="1" x14ac:dyDescent="0.35">
      <c r="A318" s="20" t="s">
        <v>6</v>
      </c>
      <c r="B318" s="20" t="s">
        <v>10</v>
      </c>
      <c r="C318" s="20" t="s">
        <v>16</v>
      </c>
      <c r="D318" s="20" t="s">
        <v>19</v>
      </c>
      <c r="E318" s="20" t="s">
        <v>839</v>
      </c>
      <c r="F318" s="20" t="s">
        <v>18</v>
      </c>
      <c r="G318" s="20" t="s">
        <v>11</v>
      </c>
      <c r="H318" s="21">
        <v>7832</v>
      </c>
      <c r="I318" s="20" t="s">
        <v>24</v>
      </c>
      <c r="J318" s="20" t="s">
        <v>37</v>
      </c>
      <c r="K318" s="20" t="s">
        <v>20</v>
      </c>
      <c r="L318" s="20" t="s">
        <v>22</v>
      </c>
      <c r="M318" s="20" t="s">
        <v>23</v>
      </c>
      <c r="N318" s="20" t="s">
        <v>11</v>
      </c>
      <c r="O318" s="20" t="s">
        <v>1154</v>
      </c>
      <c r="P318" s="20">
        <v>143067</v>
      </c>
      <c r="Q318" s="20">
        <v>53009753400016</v>
      </c>
      <c r="R318" s="21"/>
      <c r="S318" s="22">
        <v>44428.995833333334</v>
      </c>
      <c r="T318" s="20" t="s">
        <v>1155</v>
      </c>
      <c r="U318" s="20" t="s">
        <v>12</v>
      </c>
      <c r="V318" s="20" t="s">
        <v>1156</v>
      </c>
      <c r="W318" s="20" t="s">
        <v>14</v>
      </c>
      <c r="X318" s="20" t="s">
        <v>883</v>
      </c>
      <c r="Y318" s="23" t="str">
        <f t="shared" si="25"/>
        <v>Domestique</v>
      </c>
      <c r="Z318" s="24">
        <v>0.6</v>
      </c>
      <c r="AA318" s="24" t="s">
        <v>1268</v>
      </c>
      <c r="AB318" s="24" t="s">
        <v>1269</v>
      </c>
      <c r="AC318" s="24" t="s">
        <v>1270</v>
      </c>
      <c r="AD318" s="20">
        <f t="shared" si="26"/>
        <v>67</v>
      </c>
      <c r="AE318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19" spans="1:31" s="20" customFormat="1" x14ac:dyDescent="0.35">
      <c r="A319" s="20" t="s">
        <v>6</v>
      </c>
      <c r="B319" s="20" t="s">
        <v>10</v>
      </c>
      <c r="C319" s="20" t="s">
        <v>16</v>
      </c>
      <c r="D319" s="20" t="s">
        <v>19</v>
      </c>
      <c r="E319" s="20" t="s">
        <v>839</v>
      </c>
      <c r="F319" s="20" t="s">
        <v>18</v>
      </c>
      <c r="G319" s="20" t="s">
        <v>11</v>
      </c>
      <c r="H319" s="21">
        <v>7832</v>
      </c>
      <c r="I319" s="20" t="s">
        <v>24</v>
      </c>
      <c r="J319" s="20" t="s">
        <v>37</v>
      </c>
      <c r="K319" s="20" t="s">
        <v>20</v>
      </c>
      <c r="L319" s="20" t="s">
        <v>22</v>
      </c>
      <c r="M319" s="20" t="s">
        <v>23</v>
      </c>
      <c r="N319" s="20" t="s">
        <v>11</v>
      </c>
      <c r="O319" s="20" t="s">
        <v>1157</v>
      </c>
      <c r="P319" s="20">
        <v>143066</v>
      </c>
      <c r="Q319" s="20">
        <v>39295773400040</v>
      </c>
      <c r="R319" s="21"/>
      <c r="S319" s="22">
        <v>44428.994444444441</v>
      </c>
      <c r="T319" s="20" t="s">
        <v>1158</v>
      </c>
      <c r="U319" s="20" t="s">
        <v>12</v>
      </c>
      <c r="V319" s="20" t="s">
        <v>1159</v>
      </c>
      <c r="W319" s="20" t="s">
        <v>14</v>
      </c>
      <c r="X319" s="20" t="s">
        <v>883</v>
      </c>
      <c r="Y319" s="23" t="str">
        <f t="shared" si="25"/>
        <v>Domestique</v>
      </c>
      <c r="Z319" s="24">
        <v>0.6</v>
      </c>
      <c r="AA319" s="24" t="s">
        <v>1268</v>
      </c>
      <c r="AB319" s="24" t="s">
        <v>1269</v>
      </c>
      <c r="AC319" s="24" t="s">
        <v>1270</v>
      </c>
      <c r="AD319" s="20">
        <f t="shared" si="26"/>
        <v>67</v>
      </c>
      <c r="AE319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0" spans="1:31" s="20" customFormat="1" x14ac:dyDescent="0.35">
      <c r="A320" s="20" t="s">
        <v>6</v>
      </c>
      <c r="B320" s="20" t="s">
        <v>10</v>
      </c>
      <c r="C320" s="20" t="s">
        <v>16</v>
      </c>
      <c r="D320" s="20" t="s">
        <v>19</v>
      </c>
      <c r="E320" s="20" t="s">
        <v>839</v>
      </c>
      <c r="F320" s="20" t="s">
        <v>18</v>
      </c>
      <c r="G320" s="20" t="s">
        <v>11</v>
      </c>
      <c r="H320" s="21">
        <v>7832</v>
      </c>
      <c r="I320" s="20" t="s">
        <v>24</v>
      </c>
      <c r="J320" s="20" t="s">
        <v>37</v>
      </c>
      <c r="K320" s="20" t="s">
        <v>20</v>
      </c>
      <c r="L320" s="20" t="s">
        <v>22</v>
      </c>
      <c r="M320" s="20" t="s">
        <v>23</v>
      </c>
      <c r="N320" s="20" t="s">
        <v>11</v>
      </c>
      <c r="O320" s="20" t="s">
        <v>1160</v>
      </c>
      <c r="P320" s="20">
        <v>143065</v>
      </c>
      <c r="Q320" s="20">
        <v>48170346000032</v>
      </c>
      <c r="R320" s="21"/>
      <c r="S320" s="22">
        <v>44428.992361111108</v>
      </c>
      <c r="T320" s="20" t="s">
        <v>1161</v>
      </c>
      <c r="U320" s="20" t="s">
        <v>12</v>
      </c>
      <c r="V320" s="20" t="s">
        <v>1162</v>
      </c>
      <c r="W320" s="20" t="s">
        <v>14</v>
      </c>
      <c r="X320" s="20" t="s">
        <v>883</v>
      </c>
      <c r="Y320" s="23" t="str">
        <f t="shared" si="25"/>
        <v>Domestique</v>
      </c>
      <c r="Z320" s="24">
        <v>0.6</v>
      </c>
      <c r="AA320" s="24" t="s">
        <v>1268</v>
      </c>
      <c r="AB320" s="24" t="s">
        <v>1269</v>
      </c>
      <c r="AC320" s="24" t="s">
        <v>1270</v>
      </c>
      <c r="AD320" s="20">
        <f t="shared" si="26"/>
        <v>67</v>
      </c>
      <c r="AE320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1" spans="1:31" s="20" customFormat="1" x14ac:dyDescent="0.35">
      <c r="A321" s="20" t="s">
        <v>6</v>
      </c>
      <c r="B321" s="20" t="s">
        <v>10</v>
      </c>
      <c r="C321" s="20" t="s">
        <v>16</v>
      </c>
      <c r="D321" s="20" t="s">
        <v>19</v>
      </c>
      <c r="E321" s="20" t="s">
        <v>839</v>
      </c>
      <c r="F321" s="20" t="s">
        <v>18</v>
      </c>
      <c r="G321" s="20" t="s">
        <v>11</v>
      </c>
      <c r="H321" s="21">
        <v>7832</v>
      </c>
      <c r="I321" s="20" t="s">
        <v>24</v>
      </c>
      <c r="J321" s="20" t="s">
        <v>37</v>
      </c>
      <c r="K321" s="20" t="s">
        <v>20</v>
      </c>
      <c r="L321" s="20" t="s">
        <v>22</v>
      </c>
      <c r="M321" s="20" t="s">
        <v>23</v>
      </c>
      <c r="N321" s="20" t="s">
        <v>11</v>
      </c>
      <c r="O321" s="20" t="s">
        <v>1163</v>
      </c>
      <c r="P321" s="20">
        <v>143064</v>
      </c>
      <c r="Q321" s="20">
        <v>45372308200054</v>
      </c>
      <c r="R321" s="21"/>
      <c r="S321" s="22">
        <v>44428.990277777775</v>
      </c>
      <c r="T321" s="20" t="s">
        <v>1164</v>
      </c>
      <c r="U321" s="20" t="s">
        <v>12</v>
      </c>
      <c r="V321" s="20" t="s">
        <v>1165</v>
      </c>
      <c r="W321" s="20" t="s">
        <v>14</v>
      </c>
      <c r="X321" s="20" t="s">
        <v>883</v>
      </c>
      <c r="Y321" s="23" t="str">
        <f t="shared" si="25"/>
        <v>Domestique</v>
      </c>
      <c r="Z321" s="24">
        <v>0.6</v>
      </c>
      <c r="AA321" s="24" t="s">
        <v>1268</v>
      </c>
      <c r="AB321" s="24" t="s">
        <v>1269</v>
      </c>
      <c r="AC321" s="24" t="s">
        <v>1270</v>
      </c>
      <c r="AD321" s="20">
        <f t="shared" si="26"/>
        <v>67</v>
      </c>
      <c r="AE321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2" spans="1:31" s="20" customFormat="1" x14ac:dyDescent="0.35">
      <c r="A322" s="20" t="s">
        <v>6</v>
      </c>
      <c r="B322" s="20" t="s">
        <v>10</v>
      </c>
      <c r="C322" s="20" t="s">
        <v>16</v>
      </c>
      <c r="D322" s="20" t="s">
        <v>19</v>
      </c>
      <c r="E322" s="20" t="s">
        <v>839</v>
      </c>
      <c r="F322" s="20" t="s">
        <v>18</v>
      </c>
      <c r="G322" s="20" t="s">
        <v>11</v>
      </c>
      <c r="H322" s="21">
        <v>7832</v>
      </c>
      <c r="I322" s="20" t="s">
        <v>24</v>
      </c>
      <c r="J322" s="20" t="s">
        <v>37</v>
      </c>
      <c r="K322" s="20" t="s">
        <v>20</v>
      </c>
      <c r="L322" s="20" t="s">
        <v>22</v>
      </c>
      <c r="M322" s="20" t="s">
        <v>23</v>
      </c>
      <c r="N322" s="20" t="s">
        <v>11</v>
      </c>
      <c r="O322" s="20" t="s">
        <v>1166</v>
      </c>
      <c r="P322" s="20">
        <v>143063</v>
      </c>
      <c r="Q322" s="20">
        <v>30347789700035</v>
      </c>
      <c r="R322" s="21"/>
      <c r="S322" s="22">
        <v>44428.987500000003</v>
      </c>
      <c r="T322" s="20" t="s">
        <v>1167</v>
      </c>
      <c r="U322" s="20" t="s">
        <v>12</v>
      </c>
      <c r="V322" s="20" t="s">
        <v>1168</v>
      </c>
      <c r="W322" s="20" t="s">
        <v>14</v>
      </c>
      <c r="X322" s="20" t="s">
        <v>883</v>
      </c>
      <c r="Y322" s="23" t="str">
        <f t="shared" si="25"/>
        <v>Domestique</v>
      </c>
      <c r="Z322" s="24">
        <v>0.6</v>
      </c>
      <c r="AA322" s="24" t="s">
        <v>1268</v>
      </c>
      <c r="AB322" s="24" t="s">
        <v>1269</v>
      </c>
      <c r="AC322" s="24" t="s">
        <v>1270</v>
      </c>
      <c r="AD322" s="20">
        <f t="shared" si="26"/>
        <v>67</v>
      </c>
      <c r="AE322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3" spans="1:31" s="20" customFormat="1" x14ac:dyDescent="0.35">
      <c r="A323" s="20" t="s">
        <v>6</v>
      </c>
      <c r="B323" s="20" t="s">
        <v>10</v>
      </c>
      <c r="C323" s="20" t="s">
        <v>16</v>
      </c>
      <c r="D323" s="20" t="s">
        <v>19</v>
      </c>
      <c r="E323" s="20" t="s">
        <v>839</v>
      </c>
      <c r="F323" s="20" t="s">
        <v>18</v>
      </c>
      <c r="G323" s="20" t="s">
        <v>11</v>
      </c>
      <c r="H323" s="21">
        <v>7832</v>
      </c>
      <c r="I323" s="20" t="s">
        <v>24</v>
      </c>
      <c r="J323" s="20" t="s">
        <v>37</v>
      </c>
      <c r="K323" s="20" t="s">
        <v>20</v>
      </c>
      <c r="L323" s="20" t="s">
        <v>22</v>
      </c>
      <c r="M323" s="20" t="s">
        <v>23</v>
      </c>
      <c r="N323" s="20" t="s">
        <v>11</v>
      </c>
      <c r="O323" s="20" t="s">
        <v>1169</v>
      </c>
      <c r="P323" s="20">
        <v>143062</v>
      </c>
      <c r="Q323" s="20">
        <v>51043054900046</v>
      </c>
      <c r="R323" s="21"/>
      <c r="S323" s="22">
        <v>44428.984722222223</v>
      </c>
      <c r="T323" s="20" t="s">
        <v>1170</v>
      </c>
      <c r="U323" s="20" t="s">
        <v>12</v>
      </c>
      <c r="V323" s="20" t="s">
        <v>1171</v>
      </c>
      <c r="W323" s="20" t="s">
        <v>14</v>
      </c>
      <c r="X323" s="20" t="s">
        <v>883</v>
      </c>
      <c r="Y323" s="23" t="str">
        <f t="shared" si="25"/>
        <v>Domestique</v>
      </c>
      <c r="Z323" s="24">
        <v>0.6</v>
      </c>
      <c r="AA323" s="24" t="s">
        <v>1268</v>
      </c>
      <c r="AB323" s="24" t="s">
        <v>1269</v>
      </c>
      <c r="AC323" s="24" t="s">
        <v>1270</v>
      </c>
      <c r="AD323" s="20">
        <f t="shared" si="26"/>
        <v>67</v>
      </c>
      <c r="AE323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4" spans="1:31" s="20" customFormat="1" x14ac:dyDescent="0.35">
      <c r="A324" s="20" t="s">
        <v>6</v>
      </c>
      <c r="B324" s="20" t="s">
        <v>10</v>
      </c>
      <c r="C324" s="20" t="s">
        <v>16</v>
      </c>
      <c r="D324" s="20" t="s">
        <v>19</v>
      </c>
      <c r="E324" s="20" t="s">
        <v>839</v>
      </c>
      <c r="F324" s="20" t="s">
        <v>18</v>
      </c>
      <c r="G324" s="20" t="s">
        <v>11</v>
      </c>
      <c r="H324" s="21">
        <v>7832</v>
      </c>
      <c r="I324" s="20" t="s">
        <v>24</v>
      </c>
      <c r="J324" s="20" t="s">
        <v>37</v>
      </c>
      <c r="K324" s="20" t="s">
        <v>20</v>
      </c>
      <c r="L324" s="20" t="s">
        <v>22</v>
      </c>
      <c r="M324" s="20" t="s">
        <v>23</v>
      </c>
      <c r="N324" s="20" t="s">
        <v>11</v>
      </c>
      <c r="O324" s="20" t="s">
        <v>1172</v>
      </c>
      <c r="P324" s="20">
        <v>143061</v>
      </c>
      <c r="Q324" s="20">
        <v>41809598000029</v>
      </c>
      <c r="R324" s="21"/>
      <c r="S324" s="22">
        <v>44428.982638888891</v>
      </c>
      <c r="T324" s="20" t="s">
        <v>1173</v>
      </c>
      <c r="U324" s="20" t="s">
        <v>12</v>
      </c>
      <c r="V324" s="20" t="s">
        <v>1174</v>
      </c>
      <c r="W324" s="20" t="s">
        <v>14</v>
      </c>
      <c r="X324" s="20" t="s">
        <v>883</v>
      </c>
      <c r="Y324" s="23" t="str">
        <f t="shared" si="25"/>
        <v>Domestique</v>
      </c>
      <c r="Z324" s="24">
        <v>0.6</v>
      </c>
      <c r="AA324" s="24" t="s">
        <v>1268</v>
      </c>
      <c r="AB324" s="24" t="s">
        <v>1269</v>
      </c>
      <c r="AC324" s="24" t="s">
        <v>1270</v>
      </c>
      <c r="AD324" s="20">
        <f t="shared" si="26"/>
        <v>67</v>
      </c>
      <c r="AE324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5" spans="1:31" s="20" customFormat="1" x14ac:dyDescent="0.35">
      <c r="A325" s="20" t="s">
        <v>6</v>
      </c>
      <c r="B325" s="20" t="s">
        <v>10</v>
      </c>
      <c r="C325" s="20" t="s">
        <v>16</v>
      </c>
      <c r="D325" s="20" t="s">
        <v>19</v>
      </c>
      <c r="E325" s="20" t="s">
        <v>839</v>
      </c>
      <c r="F325" s="20" t="s">
        <v>18</v>
      </c>
      <c r="G325" s="20" t="s">
        <v>11</v>
      </c>
      <c r="H325" s="21">
        <v>7832</v>
      </c>
      <c r="I325" s="20" t="s">
        <v>24</v>
      </c>
      <c r="J325" s="20" t="s">
        <v>37</v>
      </c>
      <c r="K325" s="20" t="s">
        <v>20</v>
      </c>
      <c r="L325" s="20" t="s">
        <v>22</v>
      </c>
      <c r="M325" s="20" t="s">
        <v>23</v>
      </c>
      <c r="N325" s="20" t="s">
        <v>11</v>
      </c>
      <c r="O325" s="20" t="s">
        <v>1175</v>
      </c>
      <c r="P325" s="20">
        <v>143060</v>
      </c>
      <c r="Q325" s="20">
        <v>87816511700010</v>
      </c>
      <c r="R325" s="21"/>
      <c r="S325" s="22">
        <v>44428.980555555558</v>
      </c>
      <c r="T325" s="20" t="s">
        <v>1176</v>
      </c>
      <c r="U325" s="20" t="s">
        <v>12</v>
      </c>
      <c r="V325" s="20" t="s">
        <v>1177</v>
      </c>
      <c r="W325" s="20" t="s">
        <v>14</v>
      </c>
      <c r="X325" s="20" t="s">
        <v>883</v>
      </c>
      <c r="Y325" s="23" t="str">
        <f t="shared" si="25"/>
        <v>Domestique</v>
      </c>
      <c r="Z325" s="24">
        <v>0.6</v>
      </c>
      <c r="AA325" s="24" t="s">
        <v>1268</v>
      </c>
      <c r="AB325" s="24" t="s">
        <v>1269</v>
      </c>
      <c r="AC325" s="24" t="s">
        <v>1270</v>
      </c>
      <c r="AD325" s="20">
        <f t="shared" si="26"/>
        <v>67</v>
      </c>
      <c r="AE325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6" spans="1:31" s="20" customFormat="1" x14ac:dyDescent="0.35">
      <c r="A326" s="20" t="s">
        <v>6</v>
      </c>
      <c r="B326" s="20" t="s">
        <v>10</v>
      </c>
      <c r="C326" s="20" t="s">
        <v>16</v>
      </c>
      <c r="D326" s="20" t="s">
        <v>19</v>
      </c>
      <c r="E326" s="20" t="s">
        <v>839</v>
      </c>
      <c r="F326" s="20" t="s">
        <v>18</v>
      </c>
      <c r="G326" s="20" t="s">
        <v>11</v>
      </c>
      <c r="H326" s="21">
        <v>7832</v>
      </c>
      <c r="I326" s="20" t="s">
        <v>24</v>
      </c>
      <c r="J326" s="20" t="s">
        <v>37</v>
      </c>
      <c r="K326" s="20" t="s">
        <v>20</v>
      </c>
      <c r="L326" s="20" t="s">
        <v>22</v>
      </c>
      <c r="M326" s="20" t="s">
        <v>23</v>
      </c>
      <c r="N326" s="20" t="s">
        <v>11</v>
      </c>
      <c r="O326" s="20" t="s">
        <v>1178</v>
      </c>
      <c r="P326" s="20">
        <v>143059</v>
      </c>
      <c r="Q326" s="20">
        <v>66178022100031</v>
      </c>
      <c r="R326" s="21"/>
      <c r="S326" s="22">
        <v>44428.977777777778</v>
      </c>
      <c r="T326" s="20" t="s">
        <v>1179</v>
      </c>
      <c r="U326" s="20" t="s">
        <v>946</v>
      </c>
      <c r="V326" s="20" t="s">
        <v>1180</v>
      </c>
      <c r="W326" s="20" t="s">
        <v>14</v>
      </c>
      <c r="X326" s="20" t="s">
        <v>883</v>
      </c>
      <c r="Y326" s="23" t="str">
        <f t="shared" si="25"/>
        <v>Domestique</v>
      </c>
      <c r="Z326" s="24">
        <v>0.6</v>
      </c>
      <c r="AA326" s="24" t="s">
        <v>1268</v>
      </c>
      <c r="AB326" s="24" t="s">
        <v>1269</v>
      </c>
      <c r="AC326" s="24" t="s">
        <v>1270</v>
      </c>
      <c r="AD326" s="20">
        <f t="shared" si="26"/>
        <v>67</v>
      </c>
      <c r="AE326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7" spans="1:31" s="20" customFormat="1" x14ac:dyDescent="0.35">
      <c r="A327" s="20" t="s">
        <v>6</v>
      </c>
      <c r="B327" s="20" t="s">
        <v>10</v>
      </c>
      <c r="C327" s="20" t="s">
        <v>16</v>
      </c>
      <c r="D327" s="20" t="s">
        <v>19</v>
      </c>
      <c r="E327" s="20" t="s">
        <v>839</v>
      </c>
      <c r="F327" s="20" t="s">
        <v>18</v>
      </c>
      <c r="G327" s="20" t="s">
        <v>11</v>
      </c>
      <c r="H327" s="21">
        <v>7832</v>
      </c>
      <c r="I327" s="20" t="s">
        <v>24</v>
      </c>
      <c r="J327" s="20" t="s">
        <v>37</v>
      </c>
      <c r="K327" s="20" t="s">
        <v>20</v>
      </c>
      <c r="L327" s="20" t="s">
        <v>22</v>
      </c>
      <c r="M327" s="20" t="s">
        <v>23</v>
      </c>
      <c r="N327" s="20" t="s">
        <v>11</v>
      </c>
      <c r="O327" s="20" t="s">
        <v>1184</v>
      </c>
      <c r="P327" s="20">
        <v>143057</v>
      </c>
      <c r="Q327" s="20">
        <v>81022960900021</v>
      </c>
      <c r="R327" s="21"/>
      <c r="S327" s="22">
        <v>44428.972222222219</v>
      </c>
      <c r="T327" s="20" t="s">
        <v>1185</v>
      </c>
      <c r="U327" s="20" t="s">
        <v>12</v>
      </c>
      <c r="V327" s="20" t="s">
        <v>1186</v>
      </c>
      <c r="W327" s="20" t="s">
        <v>14</v>
      </c>
      <c r="X327" s="20" t="s">
        <v>883</v>
      </c>
      <c r="Y327" s="23" t="str">
        <f t="shared" si="25"/>
        <v>Domestique</v>
      </c>
      <c r="Z327" s="24">
        <v>0.6</v>
      </c>
      <c r="AA327" s="24" t="s">
        <v>1268</v>
      </c>
      <c r="AB327" s="24" t="s">
        <v>1269</v>
      </c>
      <c r="AC327" s="24" t="s">
        <v>1270</v>
      </c>
      <c r="AD327" s="20">
        <f t="shared" si="26"/>
        <v>67</v>
      </c>
      <c r="AE327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8" spans="1:31" s="20" customFormat="1" x14ac:dyDescent="0.35">
      <c r="A328" s="20" t="s">
        <v>6</v>
      </c>
      <c r="B328" s="20" t="s">
        <v>10</v>
      </c>
      <c r="C328" s="20" t="s">
        <v>16</v>
      </c>
      <c r="D328" s="20" t="s">
        <v>19</v>
      </c>
      <c r="E328" s="20" t="s">
        <v>839</v>
      </c>
      <c r="F328" s="20" t="s">
        <v>18</v>
      </c>
      <c r="G328" s="20" t="s">
        <v>11</v>
      </c>
      <c r="H328" s="21">
        <v>7832</v>
      </c>
      <c r="I328" s="20" t="s">
        <v>24</v>
      </c>
      <c r="J328" s="20" t="s">
        <v>37</v>
      </c>
      <c r="K328" s="20" t="s">
        <v>20</v>
      </c>
      <c r="L328" s="20" t="s">
        <v>22</v>
      </c>
      <c r="M328" s="20" t="s">
        <v>23</v>
      </c>
      <c r="N328" s="20" t="s">
        <v>11</v>
      </c>
      <c r="O328" s="20" t="s">
        <v>1187</v>
      </c>
      <c r="P328" s="20">
        <v>143056</v>
      </c>
      <c r="Q328" s="20">
        <v>45063432400054</v>
      </c>
      <c r="R328" s="21"/>
      <c r="S328" s="22">
        <v>44428.970138888886</v>
      </c>
      <c r="T328" s="20" t="s">
        <v>1188</v>
      </c>
      <c r="U328" s="20" t="s">
        <v>12</v>
      </c>
      <c r="V328" s="20" t="s">
        <v>1189</v>
      </c>
      <c r="W328" s="20" t="s">
        <v>14</v>
      </c>
      <c r="X328" s="20" t="s">
        <v>883</v>
      </c>
      <c r="Y328" s="23" t="str">
        <f t="shared" si="25"/>
        <v>Domestique</v>
      </c>
      <c r="Z328" s="24">
        <v>0.6</v>
      </c>
      <c r="AA328" s="24" t="s">
        <v>1268</v>
      </c>
      <c r="AB328" s="24" t="s">
        <v>1269</v>
      </c>
      <c r="AC328" s="24" t="s">
        <v>1270</v>
      </c>
      <c r="AD328" s="20">
        <f t="shared" si="26"/>
        <v>67</v>
      </c>
      <c r="AE328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29" spans="1:31" s="20" customFormat="1" x14ac:dyDescent="0.35">
      <c r="A329" s="20" t="s">
        <v>6</v>
      </c>
      <c r="B329" s="20" t="s">
        <v>10</v>
      </c>
      <c r="C329" s="20" t="s">
        <v>16</v>
      </c>
      <c r="D329" s="20" t="s">
        <v>19</v>
      </c>
      <c r="E329" s="20" t="s">
        <v>839</v>
      </c>
      <c r="F329" s="20" t="s">
        <v>18</v>
      </c>
      <c r="G329" s="20" t="s">
        <v>11</v>
      </c>
      <c r="H329" s="21">
        <v>7832</v>
      </c>
      <c r="I329" s="20" t="s">
        <v>24</v>
      </c>
      <c r="J329" s="20" t="s">
        <v>37</v>
      </c>
      <c r="K329" s="20" t="s">
        <v>20</v>
      </c>
      <c r="L329" s="20" t="s">
        <v>22</v>
      </c>
      <c r="M329" s="20" t="s">
        <v>23</v>
      </c>
      <c r="N329" s="20" t="s">
        <v>11</v>
      </c>
      <c r="O329" s="20" t="s">
        <v>1190</v>
      </c>
      <c r="P329" s="20">
        <v>143055</v>
      </c>
      <c r="Q329" s="20">
        <v>44814505200156</v>
      </c>
      <c r="R329" s="21"/>
      <c r="S329" s="22">
        <v>44428.968055555553</v>
      </c>
      <c r="T329" s="20" t="s">
        <v>1191</v>
      </c>
      <c r="V329" s="20" t="s">
        <v>1192</v>
      </c>
      <c r="W329" s="20" t="s">
        <v>14</v>
      </c>
      <c r="X329" s="20" t="s">
        <v>883</v>
      </c>
      <c r="Y329" s="23" t="str">
        <f t="shared" si="25"/>
        <v>Domestique</v>
      </c>
      <c r="Z329" s="24">
        <v>0.6</v>
      </c>
      <c r="AA329" s="24" t="s">
        <v>1268</v>
      </c>
      <c r="AB329" s="24" t="s">
        <v>1269</v>
      </c>
      <c r="AC329" s="24" t="s">
        <v>1270</v>
      </c>
      <c r="AD329" s="20">
        <f t="shared" si="26"/>
        <v>67</v>
      </c>
      <c r="AE329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0" spans="1:31" s="20" customFormat="1" x14ac:dyDescent="0.35">
      <c r="A330" s="20" t="s">
        <v>6</v>
      </c>
      <c r="B330" s="20" t="s">
        <v>10</v>
      </c>
      <c r="C330" s="20" t="s">
        <v>16</v>
      </c>
      <c r="D330" s="20" t="s">
        <v>19</v>
      </c>
      <c r="E330" s="20" t="s">
        <v>839</v>
      </c>
      <c r="F330" s="20" t="s">
        <v>18</v>
      </c>
      <c r="G330" s="20" t="s">
        <v>11</v>
      </c>
      <c r="H330" s="21">
        <v>7832</v>
      </c>
      <c r="I330" s="20" t="s">
        <v>24</v>
      </c>
      <c r="J330" s="20" t="s">
        <v>37</v>
      </c>
      <c r="K330" s="20" t="s">
        <v>20</v>
      </c>
      <c r="L330" s="20" t="s">
        <v>22</v>
      </c>
      <c r="M330" s="20" t="s">
        <v>23</v>
      </c>
      <c r="N330" s="20" t="s">
        <v>11</v>
      </c>
      <c r="O330" s="20" t="s">
        <v>1193</v>
      </c>
      <c r="P330" s="20">
        <v>143054</v>
      </c>
      <c r="Q330" s="20">
        <v>48126380400041</v>
      </c>
      <c r="R330" s="21"/>
      <c r="S330" s="22">
        <v>44428.964583333334</v>
      </c>
      <c r="T330" s="20" t="s">
        <v>1194</v>
      </c>
      <c r="U330" s="20" t="s">
        <v>12</v>
      </c>
      <c r="V330" s="20" t="s">
        <v>1195</v>
      </c>
      <c r="W330" s="20" t="s">
        <v>14</v>
      </c>
      <c r="X330" s="20" t="s">
        <v>883</v>
      </c>
      <c r="Y330" s="23" t="str">
        <f t="shared" si="25"/>
        <v>Domestique</v>
      </c>
      <c r="Z330" s="24">
        <v>0.6</v>
      </c>
      <c r="AA330" s="24" t="s">
        <v>1268</v>
      </c>
      <c r="AB330" s="24" t="s">
        <v>1269</v>
      </c>
      <c r="AC330" s="24" t="s">
        <v>1270</v>
      </c>
      <c r="AD330" s="20">
        <f t="shared" si="26"/>
        <v>67</v>
      </c>
      <c r="AE330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1" spans="1:31" s="20" customFormat="1" x14ac:dyDescent="0.35">
      <c r="A331" s="20" t="s">
        <v>6</v>
      </c>
      <c r="B331" s="20" t="s">
        <v>10</v>
      </c>
      <c r="C331" s="20" t="s">
        <v>16</v>
      </c>
      <c r="D331" s="20" t="s">
        <v>19</v>
      </c>
      <c r="E331" s="20" t="s">
        <v>839</v>
      </c>
      <c r="F331" s="20" t="s">
        <v>18</v>
      </c>
      <c r="G331" s="20" t="s">
        <v>11</v>
      </c>
      <c r="H331" s="21">
        <v>7832</v>
      </c>
      <c r="I331" s="20" t="s">
        <v>24</v>
      </c>
      <c r="J331" s="20" t="s">
        <v>37</v>
      </c>
      <c r="K331" s="20" t="s">
        <v>20</v>
      </c>
      <c r="L331" s="20" t="s">
        <v>22</v>
      </c>
      <c r="M331" s="20" t="s">
        <v>23</v>
      </c>
      <c r="N331" s="20" t="s">
        <v>11</v>
      </c>
      <c r="O331" s="20" t="s">
        <v>1196</v>
      </c>
      <c r="P331" s="20">
        <v>143053</v>
      </c>
      <c r="Q331" s="20">
        <v>80742312400021</v>
      </c>
      <c r="R331" s="21"/>
      <c r="S331" s="22">
        <v>44428.961805555555</v>
      </c>
      <c r="T331" s="20" t="s">
        <v>1197</v>
      </c>
      <c r="U331" s="20" t="s">
        <v>12</v>
      </c>
      <c r="V331" s="20" t="s">
        <v>1198</v>
      </c>
      <c r="W331" s="20" t="s">
        <v>14</v>
      </c>
      <c r="X331" s="20" t="s">
        <v>883</v>
      </c>
      <c r="Y331" s="23" t="str">
        <f t="shared" si="25"/>
        <v>Domestique</v>
      </c>
      <c r="Z331" s="24">
        <v>0.6</v>
      </c>
      <c r="AA331" s="24" t="s">
        <v>1268</v>
      </c>
      <c r="AB331" s="24" t="s">
        <v>1269</v>
      </c>
      <c r="AC331" s="24" t="s">
        <v>1270</v>
      </c>
      <c r="AD331" s="20">
        <f t="shared" si="26"/>
        <v>67</v>
      </c>
      <c r="AE331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2" spans="1:31" s="20" customFormat="1" x14ac:dyDescent="0.35">
      <c r="A332" s="20" t="s">
        <v>6</v>
      </c>
      <c r="B332" s="20" t="s">
        <v>10</v>
      </c>
      <c r="C332" s="20" t="s">
        <v>16</v>
      </c>
      <c r="D332" s="20" t="s">
        <v>19</v>
      </c>
      <c r="E332" s="20" t="s">
        <v>839</v>
      </c>
      <c r="F332" s="20" t="s">
        <v>18</v>
      </c>
      <c r="G332" s="20" t="s">
        <v>11</v>
      </c>
      <c r="H332" s="21">
        <v>7832</v>
      </c>
      <c r="I332" s="20" t="s">
        <v>24</v>
      </c>
      <c r="J332" s="20" t="s">
        <v>37</v>
      </c>
      <c r="K332" s="20" t="s">
        <v>20</v>
      </c>
      <c r="L332" s="20" t="s">
        <v>22</v>
      </c>
      <c r="M332" s="20" t="s">
        <v>23</v>
      </c>
      <c r="N332" s="20" t="s">
        <v>11</v>
      </c>
      <c r="O332" s="20" t="s">
        <v>1199</v>
      </c>
      <c r="P332" s="20">
        <v>143052</v>
      </c>
      <c r="Q332" s="20">
        <v>48967472100043</v>
      </c>
      <c r="R332" s="21"/>
      <c r="S332" s="22">
        <v>44428.959722222222</v>
      </c>
      <c r="T332" s="20" t="s">
        <v>1200</v>
      </c>
      <c r="U332" s="20" t="s">
        <v>12</v>
      </c>
      <c r="V332" s="20" t="s">
        <v>1201</v>
      </c>
      <c r="W332" s="20" t="s">
        <v>14</v>
      </c>
      <c r="X332" s="20" t="s">
        <v>883</v>
      </c>
      <c r="Y332" s="23" t="str">
        <f t="shared" si="25"/>
        <v>Domestique</v>
      </c>
      <c r="Z332" s="24">
        <v>0.6</v>
      </c>
      <c r="AA332" s="24" t="s">
        <v>1268</v>
      </c>
      <c r="AB332" s="24" t="s">
        <v>1269</v>
      </c>
      <c r="AC332" s="24" t="s">
        <v>1270</v>
      </c>
      <c r="AD332" s="20">
        <f t="shared" si="26"/>
        <v>67</v>
      </c>
      <c r="AE332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3" spans="1:31" s="20" customFormat="1" x14ac:dyDescent="0.35">
      <c r="A333" s="20" t="s">
        <v>6</v>
      </c>
      <c r="B333" s="20" t="s">
        <v>10</v>
      </c>
      <c r="C333" s="20" t="s">
        <v>16</v>
      </c>
      <c r="D333" s="20" t="s">
        <v>19</v>
      </c>
      <c r="E333" s="20" t="s">
        <v>839</v>
      </c>
      <c r="F333" s="20" t="s">
        <v>18</v>
      </c>
      <c r="G333" s="20" t="s">
        <v>11</v>
      </c>
      <c r="H333" s="21">
        <v>7832</v>
      </c>
      <c r="I333" s="20" t="s">
        <v>24</v>
      </c>
      <c r="J333" s="20" t="s">
        <v>37</v>
      </c>
      <c r="K333" s="20" t="s">
        <v>20</v>
      </c>
      <c r="L333" s="20" t="s">
        <v>22</v>
      </c>
      <c r="M333" s="20" t="s">
        <v>23</v>
      </c>
      <c r="N333" s="20" t="s">
        <v>11</v>
      </c>
      <c r="O333" s="20" t="s">
        <v>1202</v>
      </c>
      <c r="P333" s="20">
        <v>143051</v>
      </c>
      <c r="Q333" s="20">
        <v>52216674300040</v>
      </c>
      <c r="R333" s="21"/>
      <c r="S333" s="22">
        <v>44428.956944444442</v>
      </c>
      <c r="T333" s="20" t="s">
        <v>1203</v>
      </c>
      <c r="U333" s="20" t="s">
        <v>79</v>
      </c>
      <c r="V333" s="20" t="s">
        <v>1204</v>
      </c>
      <c r="W333" s="20" t="s">
        <v>14</v>
      </c>
      <c r="X333" s="20" t="s">
        <v>883</v>
      </c>
      <c r="Y333" s="23" t="str">
        <f t="shared" si="25"/>
        <v>Domestique</v>
      </c>
      <c r="Z333" s="24">
        <v>0.6</v>
      </c>
      <c r="AA333" s="24" t="s">
        <v>1268</v>
      </c>
      <c r="AB333" s="24" t="s">
        <v>1269</v>
      </c>
      <c r="AC333" s="24" t="s">
        <v>1270</v>
      </c>
      <c r="AD333" s="20">
        <f t="shared" si="26"/>
        <v>67</v>
      </c>
      <c r="AE333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4" spans="1:31" s="20" customFormat="1" x14ac:dyDescent="0.35">
      <c r="A334" s="20" t="s">
        <v>6</v>
      </c>
      <c r="B334" s="20" t="s">
        <v>10</v>
      </c>
      <c r="C334" s="20" t="s">
        <v>16</v>
      </c>
      <c r="D334" s="20" t="s">
        <v>19</v>
      </c>
      <c r="E334" s="20" t="s">
        <v>839</v>
      </c>
      <c r="F334" s="20" t="s">
        <v>18</v>
      </c>
      <c r="G334" s="20" t="s">
        <v>11</v>
      </c>
      <c r="H334" s="21">
        <v>7832</v>
      </c>
      <c r="I334" s="20" t="s">
        <v>24</v>
      </c>
      <c r="J334" s="20" t="s">
        <v>37</v>
      </c>
      <c r="K334" s="20" t="s">
        <v>20</v>
      </c>
      <c r="L334" s="20" t="s">
        <v>22</v>
      </c>
      <c r="M334" s="20" t="s">
        <v>23</v>
      </c>
      <c r="N334" s="20" t="s">
        <v>11</v>
      </c>
      <c r="O334" s="20" t="s">
        <v>1205</v>
      </c>
      <c r="P334" s="20">
        <v>143050</v>
      </c>
      <c r="Q334" s="20">
        <v>48308131100035</v>
      </c>
      <c r="R334" s="21"/>
      <c r="S334" s="22">
        <v>44428.955555555556</v>
      </c>
      <c r="T334" s="20" t="s">
        <v>1206</v>
      </c>
      <c r="U334" s="20" t="s">
        <v>12</v>
      </c>
      <c r="V334" s="20" t="s">
        <v>1207</v>
      </c>
      <c r="W334" s="20" t="s">
        <v>14</v>
      </c>
      <c r="X334" s="20" t="s">
        <v>883</v>
      </c>
      <c r="Y334" s="23" t="str">
        <f t="shared" si="25"/>
        <v>Domestique</v>
      </c>
      <c r="Z334" s="24">
        <v>0.6</v>
      </c>
      <c r="AA334" s="24" t="s">
        <v>1268</v>
      </c>
      <c r="AB334" s="24" t="s">
        <v>1269</v>
      </c>
      <c r="AC334" s="24" t="s">
        <v>1270</v>
      </c>
      <c r="AD334" s="20">
        <f t="shared" si="26"/>
        <v>67</v>
      </c>
      <c r="AE334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5" spans="1:31" s="20" customFormat="1" x14ac:dyDescent="0.35">
      <c r="A335" s="20" t="s">
        <v>6</v>
      </c>
      <c r="B335" s="20" t="s">
        <v>10</v>
      </c>
      <c r="C335" s="20" t="s">
        <v>16</v>
      </c>
      <c r="D335" s="20" t="s">
        <v>19</v>
      </c>
      <c r="E335" s="20" t="s">
        <v>839</v>
      </c>
      <c r="F335" s="20" t="s">
        <v>18</v>
      </c>
      <c r="G335" s="20" t="s">
        <v>11</v>
      </c>
      <c r="H335" s="21">
        <v>7832</v>
      </c>
      <c r="I335" s="20" t="s">
        <v>24</v>
      </c>
      <c r="J335" s="20" t="s">
        <v>37</v>
      </c>
      <c r="K335" s="20" t="s">
        <v>20</v>
      </c>
      <c r="L335" s="20" t="s">
        <v>22</v>
      </c>
      <c r="M335" s="20" t="s">
        <v>23</v>
      </c>
      <c r="N335" s="20" t="s">
        <v>11</v>
      </c>
      <c r="O335" s="20" t="s">
        <v>1208</v>
      </c>
      <c r="P335" s="20">
        <v>143049</v>
      </c>
      <c r="Q335" s="20">
        <v>53410128200042</v>
      </c>
      <c r="R335" s="21"/>
      <c r="S335" s="22">
        <v>44428.953472222223</v>
      </c>
      <c r="T335" s="20" t="s">
        <v>1209</v>
      </c>
      <c r="U335" s="20" t="s">
        <v>12</v>
      </c>
      <c r="V335" s="20" t="s">
        <v>1210</v>
      </c>
      <c r="W335" s="20" t="s">
        <v>14</v>
      </c>
      <c r="X335" s="20" t="s">
        <v>883</v>
      </c>
      <c r="Y335" s="23" t="str">
        <f t="shared" si="25"/>
        <v>Domestique</v>
      </c>
      <c r="Z335" s="24">
        <v>0.6</v>
      </c>
      <c r="AA335" s="24" t="s">
        <v>1268</v>
      </c>
      <c r="AB335" s="24" t="s">
        <v>1269</v>
      </c>
      <c r="AC335" s="24" t="s">
        <v>1270</v>
      </c>
      <c r="AD335" s="20">
        <f t="shared" si="26"/>
        <v>67</v>
      </c>
      <c r="AE335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6" spans="1:31" s="20" customFormat="1" x14ac:dyDescent="0.35">
      <c r="A336" s="20" t="s">
        <v>6</v>
      </c>
      <c r="B336" s="20" t="s">
        <v>10</v>
      </c>
      <c r="C336" s="20" t="s">
        <v>16</v>
      </c>
      <c r="D336" s="20" t="s">
        <v>19</v>
      </c>
      <c r="E336" s="20" t="s">
        <v>839</v>
      </c>
      <c r="F336" s="20" t="s">
        <v>18</v>
      </c>
      <c r="G336" s="20" t="s">
        <v>11</v>
      </c>
      <c r="H336" s="21">
        <v>7832</v>
      </c>
      <c r="I336" s="20" t="s">
        <v>24</v>
      </c>
      <c r="J336" s="20" t="s">
        <v>37</v>
      </c>
      <c r="K336" s="20" t="s">
        <v>20</v>
      </c>
      <c r="L336" s="20" t="s">
        <v>22</v>
      </c>
      <c r="M336" s="20" t="s">
        <v>23</v>
      </c>
      <c r="N336" s="20" t="s">
        <v>11</v>
      </c>
      <c r="O336" s="20" t="s">
        <v>1211</v>
      </c>
      <c r="P336" s="20">
        <v>143048</v>
      </c>
      <c r="Q336" s="20">
        <v>53303147200012</v>
      </c>
      <c r="R336" s="21"/>
      <c r="S336" s="22">
        <v>44428.951388888891</v>
      </c>
      <c r="T336" s="20" t="s">
        <v>1212</v>
      </c>
      <c r="U336" s="20" t="s">
        <v>12</v>
      </c>
      <c r="V336" s="20" t="s">
        <v>1213</v>
      </c>
      <c r="W336" s="20" t="s">
        <v>14</v>
      </c>
      <c r="X336" s="20" t="s">
        <v>883</v>
      </c>
      <c r="Y336" s="23" t="str">
        <f t="shared" si="25"/>
        <v>Domestique</v>
      </c>
      <c r="Z336" s="24">
        <v>0.6</v>
      </c>
      <c r="AA336" s="24" t="s">
        <v>1268</v>
      </c>
      <c r="AB336" s="24" t="s">
        <v>1269</v>
      </c>
      <c r="AC336" s="24" t="s">
        <v>1270</v>
      </c>
      <c r="AD336" s="20">
        <f t="shared" si="26"/>
        <v>67</v>
      </c>
      <c r="AE336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7" spans="1:31" s="20" customFormat="1" x14ac:dyDescent="0.35">
      <c r="A337" s="20" t="s">
        <v>6</v>
      </c>
      <c r="B337" s="20" t="s">
        <v>10</v>
      </c>
      <c r="C337" s="20" t="s">
        <v>16</v>
      </c>
      <c r="D337" s="20" t="s">
        <v>19</v>
      </c>
      <c r="E337" s="20" t="s">
        <v>839</v>
      </c>
      <c r="F337" s="20" t="s">
        <v>18</v>
      </c>
      <c r="G337" s="20" t="s">
        <v>11</v>
      </c>
      <c r="H337" s="21">
        <v>7832</v>
      </c>
      <c r="I337" s="20" t="s">
        <v>24</v>
      </c>
      <c r="J337" s="20" t="s">
        <v>37</v>
      </c>
      <c r="K337" s="20" t="s">
        <v>20</v>
      </c>
      <c r="L337" s="20" t="s">
        <v>22</v>
      </c>
      <c r="M337" s="20" t="s">
        <v>23</v>
      </c>
      <c r="N337" s="20" t="s">
        <v>11</v>
      </c>
      <c r="O337" s="20" t="s">
        <v>1214</v>
      </c>
      <c r="P337" s="20">
        <v>143047</v>
      </c>
      <c r="Q337" s="20">
        <v>41457454100010</v>
      </c>
      <c r="R337" s="21"/>
      <c r="S337" s="22">
        <v>44428.948611111111</v>
      </c>
      <c r="T337" s="20" t="s">
        <v>1215</v>
      </c>
      <c r="U337" s="20" t="s">
        <v>12</v>
      </c>
      <c r="V337" s="20" t="s">
        <v>1216</v>
      </c>
      <c r="W337" s="20" t="s">
        <v>14</v>
      </c>
      <c r="X337" s="20" t="s">
        <v>883</v>
      </c>
      <c r="Y337" s="23" t="str">
        <f t="shared" si="25"/>
        <v>Domestique</v>
      </c>
      <c r="Z337" s="24">
        <v>0.6</v>
      </c>
      <c r="AA337" s="24" t="s">
        <v>1268</v>
      </c>
      <c r="AB337" s="24" t="s">
        <v>1269</v>
      </c>
      <c r="AC337" s="24" t="s">
        <v>1270</v>
      </c>
      <c r="AD337" s="20">
        <f t="shared" si="26"/>
        <v>67</v>
      </c>
      <c r="AE337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8" spans="1:31" s="20" customFormat="1" x14ac:dyDescent="0.35">
      <c r="A338" s="20" t="s">
        <v>6</v>
      </c>
      <c r="B338" s="20" t="s">
        <v>10</v>
      </c>
      <c r="C338" s="20" t="s">
        <v>16</v>
      </c>
      <c r="D338" s="20" t="s">
        <v>19</v>
      </c>
      <c r="E338" s="20" t="s">
        <v>839</v>
      </c>
      <c r="F338" s="20" t="s">
        <v>18</v>
      </c>
      <c r="G338" s="20" t="s">
        <v>11</v>
      </c>
      <c r="H338" s="21">
        <v>7832</v>
      </c>
      <c r="I338" s="20" t="s">
        <v>24</v>
      </c>
      <c r="J338" s="20" t="s">
        <v>37</v>
      </c>
      <c r="K338" s="20" t="s">
        <v>20</v>
      </c>
      <c r="L338" s="20" t="s">
        <v>22</v>
      </c>
      <c r="M338" s="20" t="s">
        <v>23</v>
      </c>
      <c r="N338" s="20" t="s">
        <v>11</v>
      </c>
      <c r="O338" s="20" t="s">
        <v>1217</v>
      </c>
      <c r="P338" s="20">
        <v>143046</v>
      </c>
      <c r="Q338" s="20">
        <v>42146853900018</v>
      </c>
      <c r="R338" s="21"/>
      <c r="S338" s="22">
        <v>44428.944444444445</v>
      </c>
      <c r="T338" s="20" t="s">
        <v>1218</v>
      </c>
      <c r="U338" s="20" t="s">
        <v>12</v>
      </c>
      <c r="V338" s="20" t="s">
        <v>1219</v>
      </c>
      <c r="W338" s="20" t="s">
        <v>14</v>
      </c>
      <c r="X338" s="20" t="s">
        <v>883</v>
      </c>
      <c r="Y338" s="23" t="str">
        <f t="shared" si="25"/>
        <v>Domestique</v>
      </c>
      <c r="Z338" s="24">
        <v>0.6</v>
      </c>
      <c r="AA338" s="24" t="s">
        <v>1268</v>
      </c>
      <c r="AB338" s="24" t="s">
        <v>1269</v>
      </c>
      <c r="AC338" s="24" t="s">
        <v>1270</v>
      </c>
      <c r="AD338" s="20">
        <f t="shared" si="26"/>
        <v>67</v>
      </c>
      <c r="AE338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39" spans="1:31" s="20" customFormat="1" x14ac:dyDescent="0.35">
      <c r="A339" s="20" t="s">
        <v>6</v>
      </c>
      <c r="B339" s="20" t="s">
        <v>10</v>
      </c>
      <c r="C339" s="20" t="s">
        <v>16</v>
      </c>
      <c r="D339" s="20" t="s">
        <v>19</v>
      </c>
      <c r="E339" s="20" t="s">
        <v>839</v>
      </c>
      <c r="F339" s="20" t="s">
        <v>18</v>
      </c>
      <c r="G339" s="20" t="s">
        <v>11</v>
      </c>
      <c r="H339" s="21">
        <v>7832</v>
      </c>
      <c r="I339" s="20" t="s">
        <v>24</v>
      </c>
      <c r="J339" s="20" t="s">
        <v>37</v>
      </c>
      <c r="K339" s="20" t="s">
        <v>20</v>
      </c>
      <c r="L339" s="20" t="s">
        <v>22</v>
      </c>
      <c r="M339" s="20" t="s">
        <v>23</v>
      </c>
      <c r="N339" s="20" t="s">
        <v>11</v>
      </c>
      <c r="O339" s="20" t="s">
        <v>1220</v>
      </c>
      <c r="P339" s="20">
        <v>143045</v>
      </c>
      <c r="Q339" s="20">
        <v>40753596200010</v>
      </c>
      <c r="R339" s="21"/>
      <c r="S339" s="22">
        <v>44428.941666666666</v>
      </c>
      <c r="T339" s="20" t="s">
        <v>1221</v>
      </c>
      <c r="U339" s="20" t="s">
        <v>79</v>
      </c>
      <c r="V339" s="20" t="s">
        <v>1222</v>
      </c>
      <c r="W339" s="20" t="s">
        <v>14</v>
      </c>
      <c r="X339" s="20" t="s">
        <v>883</v>
      </c>
      <c r="Y339" s="23" t="str">
        <f t="shared" si="25"/>
        <v>Domestique</v>
      </c>
      <c r="Z339" s="24">
        <v>0.6</v>
      </c>
      <c r="AA339" s="24" t="s">
        <v>1268</v>
      </c>
      <c r="AB339" s="24" t="s">
        <v>1269</v>
      </c>
      <c r="AC339" s="24" t="s">
        <v>1270</v>
      </c>
      <c r="AD339" s="20">
        <f t="shared" si="26"/>
        <v>67</v>
      </c>
      <c r="AE339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0" spans="1:31" s="20" customFormat="1" x14ac:dyDescent="0.35">
      <c r="A340" s="20" t="s">
        <v>6</v>
      </c>
      <c r="B340" s="20" t="s">
        <v>10</v>
      </c>
      <c r="C340" s="20" t="s">
        <v>16</v>
      </c>
      <c r="D340" s="20" t="s">
        <v>19</v>
      </c>
      <c r="E340" s="20" t="s">
        <v>839</v>
      </c>
      <c r="F340" s="20" t="s">
        <v>18</v>
      </c>
      <c r="G340" s="20" t="s">
        <v>11</v>
      </c>
      <c r="H340" s="21">
        <v>7832</v>
      </c>
      <c r="I340" s="20" t="s">
        <v>24</v>
      </c>
      <c r="J340" s="20" t="s">
        <v>37</v>
      </c>
      <c r="K340" s="20" t="s">
        <v>20</v>
      </c>
      <c r="L340" s="20" t="s">
        <v>22</v>
      </c>
      <c r="M340" s="20" t="s">
        <v>23</v>
      </c>
      <c r="N340" s="20" t="s">
        <v>11</v>
      </c>
      <c r="O340" s="20" t="s">
        <v>1223</v>
      </c>
      <c r="P340" s="20">
        <v>143044</v>
      </c>
      <c r="Q340" s="20">
        <v>34964188600040</v>
      </c>
      <c r="R340" s="21"/>
      <c r="S340" s="22">
        <v>44428.933333333334</v>
      </c>
      <c r="T340" s="20" t="s">
        <v>1224</v>
      </c>
      <c r="U340" s="20" t="s">
        <v>12</v>
      </c>
      <c r="V340" s="20" t="s">
        <v>1225</v>
      </c>
      <c r="W340" s="20" t="s">
        <v>14</v>
      </c>
      <c r="X340" s="20" t="s">
        <v>883</v>
      </c>
      <c r="Y340" s="23" t="str">
        <f t="shared" si="25"/>
        <v>Domestique</v>
      </c>
      <c r="Z340" s="24">
        <v>0.6</v>
      </c>
      <c r="AA340" s="24" t="s">
        <v>1268</v>
      </c>
      <c r="AB340" s="24" t="s">
        <v>1269</v>
      </c>
      <c r="AC340" s="24" t="s">
        <v>1270</v>
      </c>
      <c r="AD340" s="20">
        <f t="shared" si="26"/>
        <v>67</v>
      </c>
      <c r="AE340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1" spans="1:31" s="20" customFormat="1" x14ac:dyDescent="0.35">
      <c r="A341" s="20" t="s">
        <v>6</v>
      </c>
      <c r="B341" s="20" t="s">
        <v>10</v>
      </c>
      <c r="C341" s="20" t="s">
        <v>16</v>
      </c>
      <c r="D341" s="20" t="s">
        <v>19</v>
      </c>
      <c r="E341" s="20" t="s">
        <v>839</v>
      </c>
      <c r="F341" s="20" t="s">
        <v>18</v>
      </c>
      <c r="G341" s="20" t="s">
        <v>11</v>
      </c>
      <c r="H341" s="21">
        <v>7832</v>
      </c>
      <c r="I341" s="20" t="s">
        <v>24</v>
      </c>
      <c r="J341" s="20" t="s">
        <v>37</v>
      </c>
      <c r="K341" s="20" t="s">
        <v>20</v>
      </c>
      <c r="L341" s="20" t="s">
        <v>22</v>
      </c>
      <c r="M341" s="20" t="s">
        <v>23</v>
      </c>
      <c r="N341" s="20" t="s">
        <v>11</v>
      </c>
      <c r="O341" s="20" t="s">
        <v>1226</v>
      </c>
      <c r="P341" s="20">
        <v>143043</v>
      </c>
      <c r="Q341" s="20">
        <v>32066371900013</v>
      </c>
      <c r="R341" s="21"/>
      <c r="S341" s="22">
        <v>44428.927083333336</v>
      </c>
      <c r="T341" s="20" t="s">
        <v>1227</v>
      </c>
      <c r="U341" s="20" t="s">
        <v>12</v>
      </c>
      <c r="V341" s="20" t="s">
        <v>1228</v>
      </c>
      <c r="W341" s="20" t="s">
        <v>14</v>
      </c>
      <c r="X341" s="20" t="s">
        <v>883</v>
      </c>
      <c r="Y341" s="23" t="str">
        <f t="shared" si="25"/>
        <v>Domestique</v>
      </c>
      <c r="Z341" s="24">
        <v>0.6</v>
      </c>
      <c r="AA341" s="24" t="s">
        <v>1268</v>
      </c>
      <c r="AB341" s="24" t="s">
        <v>1269</v>
      </c>
      <c r="AC341" s="24" t="s">
        <v>1270</v>
      </c>
      <c r="AD341" s="20">
        <f t="shared" si="26"/>
        <v>67</v>
      </c>
      <c r="AE341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2" spans="1:31" s="20" customFormat="1" x14ac:dyDescent="0.35">
      <c r="A342" s="20" t="s">
        <v>6</v>
      </c>
      <c r="B342" s="20" t="s">
        <v>10</v>
      </c>
      <c r="C342" s="20" t="s">
        <v>16</v>
      </c>
      <c r="D342" s="20" t="s">
        <v>19</v>
      </c>
      <c r="E342" s="20" t="s">
        <v>839</v>
      </c>
      <c r="F342" s="20" t="s">
        <v>18</v>
      </c>
      <c r="G342" s="20" t="s">
        <v>11</v>
      </c>
      <c r="H342" s="21">
        <v>7832</v>
      </c>
      <c r="I342" s="20" t="s">
        <v>24</v>
      </c>
      <c r="J342" s="20" t="s">
        <v>37</v>
      </c>
      <c r="K342" s="20" t="s">
        <v>20</v>
      </c>
      <c r="L342" s="20" t="s">
        <v>22</v>
      </c>
      <c r="M342" s="20" t="s">
        <v>23</v>
      </c>
      <c r="N342" s="20" t="s">
        <v>11</v>
      </c>
      <c r="O342" s="20" t="s">
        <v>1229</v>
      </c>
      <c r="P342" s="20">
        <v>143042</v>
      </c>
      <c r="Q342" s="20">
        <v>88472228100018</v>
      </c>
      <c r="R342" s="21"/>
      <c r="S342" s="22">
        <v>44428.904861111114</v>
      </c>
      <c r="T342" s="20" t="s">
        <v>1230</v>
      </c>
      <c r="V342" s="20" t="s">
        <v>1231</v>
      </c>
      <c r="W342" s="20" t="s">
        <v>14</v>
      </c>
      <c r="X342" s="20" t="s">
        <v>883</v>
      </c>
      <c r="Y342" s="23" t="str">
        <f t="shared" si="25"/>
        <v>Domestique</v>
      </c>
      <c r="Z342" s="24">
        <v>0.6</v>
      </c>
      <c r="AA342" s="24" t="s">
        <v>1268</v>
      </c>
      <c r="AB342" s="24" t="s">
        <v>1269</v>
      </c>
      <c r="AC342" s="24" t="s">
        <v>1270</v>
      </c>
      <c r="AD342" s="20">
        <f t="shared" ref="AD342:AD373" si="28">COUNTIFS($AE$2:$AE$2432,AE342)</f>
        <v>67</v>
      </c>
      <c r="AE342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3" spans="1:31" s="20" customFormat="1" x14ac:dyDescent="0.35">
      <c r="A343" s="20" t="s">
        <v>6</v>
      </c>
      <c r="B343" s="20" t="s">
        <v>10</v>
      </c>
      <c r="C343" s="20" t="s">
        <v>16</v>
      </c>
      <c r="D343" s="20" t="s">
        <v>19</v>
      </c>
      <c r="E343" s="20" t="s">
        <v>839</v>
      </c>
      <c r="F343" s="20" t="s">
        <v>18</v>
      </c>
      <c r="G343" s="20" t="s">
        <v>11</v>
      </c>
      <c r="H343" s="21">
        <v>7832</v>
      </c>
      <c r="I343" s="20" t="s">
        <v>24</v>
      </c>
      <c r="J343" s="20" t="s">
        <v>37</v>
      </c>
      <c r="K343" s="20" t="s">
        <v>20</v>
      </c>
      <c r="L343" s="20" t="s">
        <v>22</v>
      </c>
      <c r="M343" s="20" t="s">
        <v>23</v>
      </c>
      <c r="N343" s="20" t="s">
        <v>11</v>
      </c>
      <c r="O343" s="20" t="s">
        <v>1232</v>
      </c>
      <c r="P343" s="20">
        <v>143041</v>
      </c>
      <c r="Q343" s="20">
        <v>54288101600068</v>
      </c>
      <c r="R343" s="21"/>
      <c r="S343" s="22">
        <v>44428.901388888888</v>
      </c>
      <c r="T343" s="20" t="s">
        <v>1233</v>
      </c>
      <c r="U343" s="20" t="s">
        <v>12</v>
      </c>
      <c r="V343" s="20" t="s">
        <v>1234</v>
      </c>
      <c r="W343" s="20" t="s">
        <v>14</v>
      </c>
      <c r="X343" s="20" t="s">
        <v>883</v>
      </c>
      <c r="Y343" s="23" t="str">
        <f t="shared" si="25"/>
        <v>Domestique</v>
      </c>
      <c r="Z343" s="24">
        <v>0.6</v>
      </c>
      <c r="AA343" s="24" t="s">
        <v>1268</v>
      </c>
      <c r="AB343" s="24" t="s">
        <v>1269</v>
      </c>
      <c r="AC343" s="24" t="s">
        <v>1270</v>
      </c>
      <c r="AD343" s="20">
        <f t="shared" si="28"/>
        <v>67</v>
      </c>
      <c r="AE343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4" spans="1:31" s="20" customFormat="1" x14ac:dyDescent="0.35">
      <c r="A344" s="20" t="s">
        <v>6</v>
      </c>
      <c r="B344" s="20" t="s">
        <v>10</v>
      </c>
      <c r="C344" s="20" t="s">
        <v>16</v>
      </c>
      <c r="D344" s="20" t="s">
        <v>19</v>
      </c>
      <c r="E344" s="20" t="s">
        <v>839</v>
      </c>
      <c r="F344" s="20" t="s">
        <v>18</v>
      </c>
      <c r="G344" s="20" t="s">
        <v>11</v>
      </c>
      <c r="H344" s="21">
        <v>7832</v>
      </c>
      <c r="I344" s="20" t="s">
        <v>24</v>
      </c>
      <c r="J344" s="20" t="s">
        <v>37</v>
      </c>
      <c r="K344" s="20" t="s">
        <v>20</v>
      </c>
      <c r="L344" s="20" t="s">
        <v>22</v>
      </c>
      <c r="M344" s="20" t="s">
        <v>23</v>
      </c>
      <c r="N344" s="20" t="s">
        <v>11</v>
      </c>
      <c r="O344" s="20" t="s">
        <v>1235</v>
      </c>
      <c r="P344" s="20">
        <v>143040</v>
      </c>
      <c r="Q344" s="20">
        <v>80896343300012</v>
      </c>
      <c r="R344" s="21"/>
      <c r="S344" s="22">
        <v>44428.741666666669</v>
      </c>
      <c r="T344" s="20" t="s">
        <v>1236</v>
      </c>
      <c r="U344" s="20" t="s">
        <v>12</v>
      </c>
      <c r="V344" s="20" t="s">
        <v>1237</v>
      </c>
      <c r="W344" s="20" t="s">
        <v>14</v>
      </c>
      <c r="X344" s="20" t="s">
        <v>883</v>
      </c>
      <c r="Y344" s="23" t="str">
        <f t="shared" si="25"/>
        <v>Domestique</v>
      </c>
      <c r="Z344" s="24">
        <v>0.6</v>
      </c>
      <c r="AA344" s="24" t="s">
        <v>1268</v>
      </c>
      <c r="AB344" s="24" t="s">
        <v>1269</v>
      </c>
      <c r="AC344" s="24" t="s">
        <v>1270</v>
      </c>
      <c r="AD344" s="20">
        <f t="shared" si="28"/>
        <v>67</v>
      </c>
      <c r="AE344" s="20" t="str">
        <f t="shared" si="27"/>
        <v>En face-Ã -faceSociÃ©tÃ© ou assimilÃ©eBÃ©nÃ©ficiaire non PPE&gt; 12 moisComplet Ã  jourFrance [FR]7832Aucune occurence (12 mois glissants)VADCB/Visa MastercardUniquee-paiement avec 3D SecureFrance [FR]</v>
      </c>
    </row>
    <row r="345" spans="1:31" x14ac:dyDescent="0.35">
      <c r="S345" s="1"/>
    </row>
    <row r="346" spans="1:31" x14ac:dyDescent="0.35">
      <c r="S346" s="1"/>
    </row>
    <row r="347" spans="1:31" x14ac:dyDescent="0.35">
      <c r="S347" s="1"/>
    </row>
    <row r="348" spans="1:31" x14ac:dyDescent="0.35">
      <c r="S348" s="1"/>
    </row>
    <row r="349" spans="1:31" x14ac:dyDescent="0.35">
      <c r="S349" s="1"/>
    </row>
    <row r="350" spans="1:31" x14ac:dyDescent="0.35">
      <c r="S350" s="1"/>
    </row>
    <row r="351" spans="1:31" x14ac:dyDescent="0.35">
      <c r="S351" s="1"/>
    </row>
    <row r="352" spans="1:31" x14ac:dyDescent="0.35">
      <c r="S352" s="1"/>
    </row>
    <row r="353" spans="19:19" x14ac:dyDescent="0.35">
      <c r="S353" s="1"/>
    </row>
    <row r="354" spans="19:19" x14ac:dyDescent="0.35">
      <c r="S354" s="1"/>
    </row>
    <row r="355" spans="19:19" x14ac:dyDescent="0.35">
      <c r="S355" s="1"/>
    </row>
    <row r="356" spans="19:19" x14ac:dyDescent="0.35">
      <c r="S356" s="1"/>
    </row>
    <row r="357" spans="19:19" x14ac:dyDescent="0.35">
      <c r="S357" s="1"/>
    </row>
    <row r="358" spans="19:19" x14ac:dyDescent="0.35">
      <c r="S358" s="1"/>
    </row>
    <row r="359" spans="19:19" x14ac:dyDescent="0.35">
      <c r="S359" s="1"/>
    </row>
    <row r="360" spans="19:19" x14ac:dyDescent="0.35">
      <c r="S360" s="1"/>
    </row>
    <row r="361" spans="19:19" x14ac:dyDescent="0.35">
      <c r="S361" s="1"/>
    </row>
    <row r="362" spans="19:19" x14ac:dyDescent="0.35">
      <c r="S362" s="1"/>
    </row>
    <row r="363" spans="19:19" x14ac:dyDescent="0.35">
      <c r="S363" s="1"/>
    </row>
    <row r="364" spans="19:19" x14ac:dyDescent="0.35">
      <c r="S364" s="1"/>
    </row>
    <row r="365" spans="19:19" x14ac:dyDescent="0.35">
      <c r="S365" s="1"/>
    </row>
    <row r="366" spans="19:19" x14ac:dyDescent="0.35">
      <c r="S366" s="1"/>
    </row>
    <row r="367" spans="19:19" x14ac:dyDescent="0.35">
      <c r="S367" s="1"/>
    </row>
    <row r="368" spans="19:19" x14ac:dyDescent="0.35">
      <c r="S368" s="1"/>
    </row>
    <row r="369" spans="1:31" x14ac:dyDescent="0.35">
      <c r="S369" s="1"/>
    </row>
    <row r="370" spans="1:31" x14ac:dyDescent="0.35">
      <c r="S370" s="1"/>
    </row>
    <row r="371" spans="1:31" x14ac:dyDescent="0.35">
      <c r="S371" s="1"/>
    </row>
    <row r="372" spans="1:31" x14ac:dyDescent="0.35">
      <c r="S372" s="1"/>
    </row>
    <row r="373" spans="1:31" x14ac:dyDescent="0.35">
      <c r="S373" s="1"/>
    </row>
    <row r="374" spans="1:31" x14ac:dyDescent="0.35">
      <c r="S374" s="1"/>
    </row>
    <row r="375" spans="1:31" x14ac:dyDescent="0.35">
      <c r="S375" s="1"/>
    </row>
    <row r="376" spans="1:31" x14ac:dyDescent="0.35">
      <c r="S376" s="1"/>
    </row>
    <row r="377" spans="1:31" x14ac:dyDescent="0.35">
      <c r="S377" s="1"/>
    </row>
    <row r="378" spans="1:31" ht="15" thickBot="1" x14ac:dyDescent="0.4">
      <c r="S378" s="1"/>
    </row>
    <row r="379" spans="1:31" ht="15" thickTop="1" x14ac:dyDescent="0.35">
      <c r="A379" s="7"/>
      <c r="B379" s="7"/>
      <c r="C379" s="7"/>
      <c r="D379" s="7"/>
      <c r="E379" s="7"/>
      <c r="F379" s="7"/>
      <c r="G379" s="7"/>
      <c r="H379" s="8"/>
      <c r="I379" s="7"/>
      <c r="J379" s="7"/>
      <c r="K379" s="7"/>
      <c r="L379" s="7"/>
      <c r="M379" s="7"/>
      <c r="N379" s="7"/>
      <c r="O379" s="7"/>
      <c r="P379" s="7"/>
      <c r="Q379" s="7"/>
      <c r="R379" s="8"/>
      <c r="S379" s="9"/>
      <c r="T379" s="7"/>
      <c r="U379" s="7"/>
      <c r="V379" s="7"/>
      <c r="W379" s="7"/>
      <c r="X379" s="7"/>
      <c r="Y379" s="10"/>
      <c r="Z379" s="11"/>
      <c r="AA379" s="11"/>
      <c r="AB379" s="11"/>
      <c r="AC379" s="11"/>
    </row>
    <row r="380" spans="1:31" s="2" customFormat="1" x14ac:dyDescent="0.35">
      <c r="A380" s="2" t="s">
        <v>6</v>
      </c>
      <c r="B380" s="2" t="s">
        <v>10</v>
      </c>
      <c r="C380" s="2" t="s">
        <v>16</v>
      </c>
      <c r="D380" s="2" t="s">
        <v>19</v>
      </c>
      <c r="E380" s="2" t="s">
        <v>17</v>
      </c>
      <c r="F380" s="2" t="s">
        <v>18</v>
      </c>
      <c r="G380" s="2" t="s">
        <v>11</v>
      </c>
      <c r="H380" s="3">
        <v>7512</v>
      </c>
      <c r="I380" s="2" t="s">
        <v>24</v>
      </c>
      <c r="J380" s="2" t="s">
        <v>37</v>
      </c>
      <c r="K380" s="2" t="s">
        <v>20</v>
      </c>
      <c r="L380" s="2" t="s">
        <v>22</v>
      </c>
      <c r="M380" s="2" t="s">
        <v>23</v>
      </c>
      <c r="N380" s="2" t="s">
        <v>11</v>
      </c>
      <c r="O380" s="2" t="s">
        <v>520</v>
      </c>
      <c r="P380" s="2">
        <v>378650</v>
      </c>
      <c r="Q380" s="2">
        <v>31059164900325</v>
      </c>
      <c r="R380" s="3">
        <v>7711</v>
      </c>
      <c r="S380" s="12">
        <v>45447.657638888886</v>
      </c>
      <c r="T380" s="2" t="s">
        <v>516</v>
      </c>
      <c r="U380" s="2" t="s">
        <v>79</v>
      </c>
      <c r="V380" s="2" t="s">
        <v>521</v>
      </c>
      <c r="W380" s="2" t="s">
        <v>14</v>
      </c>
      <c r="X380" s="2" t="s">
        <v>15</v>
      </c>
      <c r="Y380" s="13" t="str">
        <f t="shared" ref="Y380:Y420" si="29">+IF(G380=N380,"Domestique","Autre")</f>
        <v>Domestique</v>
      </c>
      <c r="Z380" s="14">
        <v>0.85</v>
      </c>
      <c r="AA380" s="14" t="s">
        <v>1268</v>
      </c>
      <c r="AB380" s="14" t="s">
        <v>1269</v>
      </c>
      <c r="AC380" s="14" t="s">
        <v>1270</v>
      </c>
      <c r="AD380" s="2">
        <f t="shared" ref="AD380:AD420" si="30">COUNTIFS($AE$2:$AE$2432,AE380)</f>
        <v>41</v>
      </c>
      <c r="AE380" s="2" t="str">
        <f t="shared" ref="AE380:AE420" si="31">+B380&amp;C380&amp;D380&amp;E380&amp;F380&amp;G380&amp;H380&amp;I380&amp;J380&amp;K380&amp;L380&amp;M380&amp;N380</f>
        <v>En face-Ã -faceSociÃ©tÃ© ou assimilÃ©eBÃ©nÃ©ficiaire non PPE&lt; 12 moisComplet Ã  jourFrance [FR]7512Aucune occurence (12 mois glissants)VADCB/Visa MastercardUniquee-paiement avec 3D SecureFrance [FR]</v>
      </c>
    </row>
    <row r="381" spans="1:31" s="2" customFormat="1" x14ac:dyDescent="0.35">
      <c r="A381" s="2" t="s">
        <v>6</v>
      </c>
      <c r="B381" s="2" t="s">
        <v>10</v>
      </c>
      <c r="C381" s="2" t="s">
        <v>16</v>
      </c>
      <c r="D381" s="2" t="s">
        <v>19</v>
      </c>
      <c r="E381" s="2" t="s">
        <v>17</v>
      </c>
      <c r="F381" s="2" t="s">
        <v>18</v>
      </c>
      <c r="G381" s="2" t="s">
        <v>11</v>
      </c>
      <c r="H381" s="3">
        <v>7512</v>
      </c>
      <c r="I381" s="2" t="s">
        <v>24</v>
      </c>
      <c r="J381" s="2" t="s">
        <v>37</v>
      </c>
      <c r="K381" s="2" t="s">
        <v>20</v>
      </c>
      <c r="L381" s="2" t="s">
        <v>22</v>
      </c>
      <c r="M381" s="2" t="s">
        <v>23</v>
      </c>
      <c r="N381" s="2" t="s">
        <v>11</v>
      </c>
      <c r="O381" s="2" t="s">
        <v>589</v>
      </c>
      <c r="P381" s="2">
        <v>378294</v>
      </c>
      <c r="Q381" s="2">
        <v>31059164900911</v>
      </c>
      <c r="R381" s="3">
        <v>7711</v>
      </c>
      <c r="S381" s="12">
        <v>45447.443749999999</v>
      </c>
      <c r="T381" s="2" t="s">
        <v>516</v>
      </c>
      <c r="U381" s="2" t="s">
        <v>79</v>
      </c>
      <c r="V381" s="2" t="s">
        <v>590</v>
      </c>
      <c r="W381" s="2" t="s">
        <v>14</v>
      </c>
      <c r="X381" s="2" t="s">
        <v>15</v>
      </c>
      <c r="Y381" s="13" t="str">
        <f t="shared" si="29"/>
        <v>Domestique</v>
      </c>
      <c r="Z381" s="14">
        <v>0.85</v>
      </c>
      <c r="AA381" s="14" t="s">
        <v>1268</v>
      </c>
      <c r="AB381" s="14" t="s">
        <v>1269</v>
      </c>
      <c r="AC381" s="14" t="s">
        <v>1270</v>
      </c>
      <c r="AD381" s="2">
        <f t="shared" si="30"/>
        <v>41</v>
      </c>
      <c r="AE381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2" spans="1:31" s="2" customFormat="1" x14ac:dyDescent="0.35">
      <c r="A382" s="2" t="s">
        <v>6</v>
      </c>
      <c r="B382" s="2" t="s">
        <v>10</v>
      </c>
      <c r="C382" s="2" t="s">
        <v>16</v>
      </c>
      <c r="D382" s="2" t="s">
        <v>19</v>
      </c>
      <c r="E382" s="2" t="s">
        <v>17</v>
      </c>
      <c r="F382" s="2" t="s">
        <v>18</v>
      </c>
      <c r="G382" s="2" t="s">
        <v>11</v>
      </c>
      <c r="H382" s="3">
        <v>7512</v>
      </c>
      <c r="I382" s="2" t="s">
        <v>24</v>
      </c>
      <c r="J382" s="2" t="s">
        <v>37</v>
      </c>
      <c r="K382" s="2" t="s">
        <v>20</v>
      </c>
      <c r="L382" s="2" t="s">
        <v>22</v>
      </c>
      <c r="M382" s="2" t="s">
        <v>23</v>
      </c>
      <c r="N382" s="2" t="s">
        <v>11</v>
      </c>
      <c r="O382" s="2" t="s">
        <v>591</v>
      </c>
      <c r="P382" s="2">
        <v>378293</v>
      </c>
      <c r="Q382" s="2">
        <v>31059164900929</v>
      </c>
      <c r="R382" s="3">
        <v>7711</v>
      </c>
      <c r="S382" s="12">
        <v>45447.441666666666</v>
      </c>
      <c r="T382" s="2" t="s">
        <v>516</v>
      </c>
      <c r="U382" s="2" t="s">
        <v>79</v>
      </c>
      <c r="V382" s="2" t="s">
        <v>592</v>
      </c>
      <c r="W382" s="2" t="s">
        <v>14</v>
      </c>
      <c r="X382" s="2" t="s">
        <v>15</v>
      </c>
      <c r="Y382" s="13" t="str">
        <f t="shared" si="29"/>
        <v>Domestique</v>
      </c>
      <c r="Z382" s="14">
        <v>0.85</v>
      </c>
      <c r="AA382" s="14" t="s">
        <v>1268</v>
      </c>
      <c r="AB382" s="14" t="s">
        <v>1269</v>
      </c>
      <c r="AC382" s="14" t="s">
        <v>1270</v>
      </c>
      <c r="AD382" s="2">
        <f t="shared" si="30"/>
        <v>41</v>
      </c>
      <c r="AE382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3" spans="1:31" s="2" customFormat="1" x14ac:dyDescent="0.35">
      <c r="A383" s="2" t="s">
        <v>6</v>
      </c>
      <c r="B383" s="2" t="s">
        <v>10</v>
      </c>
      <c r="C383" s="2" t="s">
        <v>16</v>
      </c>
      <c r="D383" s="2" t="s">
        <v>19</v>
      </c>
      <c r="E383" s="2" t="s">
        <v>17</v>
      </c>
      <c r="F383" s="2" t="s">
        <v>18</v>
      </c>
      <c r="G383" s="2" t="s">
        <v>11</v>
      </c>
      <c r="H383" s="3">
        <v>7512</v>
      </c>
      <c r="I383" s="2" t="s">
        <v>24</v>
      </c>
      <c r="J383" s="2" t="s">
        <v>37</v>
      </c>
      <c r="K383" s="2" t="s">
        <v>20</v>
      </c>
      <c r="L383" s="2" t="s">
        <v>22</v>
      </c>
      <c r="M383" s="2" t="s">
        <v>23</v>
      </c>
      <c r="N383" s="2" t="s">
        <v>11</v>
      </c>
      <c r="O383" s="2" t="s">
        <v>596</v>
      </c>
      <c r="P383" s="2">
        <v>378050</v>
      </c>
      <c r="Q383" s="2">
        <v>31059164900606</v>
      </c>
      <c r="R383" s="3">
        <v>7711</v>
      </c>
      <c r="S383" s="12">
        <v>45446.692361111112</v>
      </c>
      <c r="T383" s="2" t="s">
        <v>516</v>
      </c>
      <c r="U383" s="2" t="s">
        <v>79</v>
      </c>
      <c r="V383" s="2" t="s">
        <v>597</v>
      </c>
      <c r="W383" s="2" t="s">
        <v>14</v>
      </c>
      <c r="X383" s="2" t="s">
        <v>15</v>
      </c>
      <c r="Y383" s="13" t="str">
        <f t="shared" si="29"/>
        <v>Domestique</v>
      </c>
      <c r="Z383" s="14">
        <v>0.85</v>
      </c>
      <c r="AA383" s="14" t="s">
        <v>1268</v>
      </c>
      <c r="AB383" s="14" t="s">
        <v>1269</v>
      </c>
      <c r="AC383" s="14" t="s">
        <v>1270</v>
      </c>
      <c r="AD383" s="2">
        <f t="shared" si="30"/>
        <v>41</v>
      </c>
      <c r="AE383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4" spans="1:31" s="2" customFormat="1" x14ac:dyDescent="0.35">
      <c r="A384" s="2" t="s">
        <v>6</v>
      </c>
      <c r="B384" s="2" t="s">
        <v>10</v>
      </c>
      <c r="C384" s="2" t="s">
        <v>16</v>
      </c>
      <c r="D384" s="2" t="s">
        <v>19</v>
      </c>
      <c r="E384" s="2" t="s">
        <v>17</v>
      </c>
      <c r="F384" s="2" t="s">
        <v>18</v>
      </c>
      <c r="G384" s="2" t="s">
        <v>11</v>
      </c>
      <c r="H384" s="3">
        <v>7512</v>
      </c>
      <c r="I384" s="2" t="s">
        <v>24</v>
      </c>
      <c r="J384" s="2" t="s">
        <v>37</v>
      </c>
      <c r="K384" s="2" t="s">
        <v>20</v>
      </c>
      <c r="L384" s="2" t="s">
        <v>22</v>
      </c>
      <c r="M384" s="2" t="s">
        <v>23</v>
      </c>
      <c r="N384" s="2" t="s">
        <v>11</v>
      </c>
      <c r="O384" s="2" t="s">
        <v>598</v>
      </c>
      <c r="P384" s="2">
        <v>378039</v>
      </c>
      <c r="Q384" s="2">
        <v>31059164902024</v>
      </c>
      <c r="R384" s="3">
        <v>7711</v>
      </c>
      <c r="S384" s="12">
        <v>45446.676388888889</v>
      </c>
      <c r="T384" s="2" t="s">
        <v>516</v>
      </c>
      <c r="U384" s="2" t="s">
        <v>523</v>
      </c>
      <c r="V384" s="2" t="s">
        <v>599</v>
      </c>
      <c r="W384" s="2" t="s">
        <v>14</v>
      </c>
      <c r="X384" s="2" t="s">
        <v>15</v>
      </c>
      <c r="Y384" s="13" t="str">
        <f t="shared" si="29"/>
        <v>Domestique</v>
      </c>
      <c r="Z384" s="14">
        <v>0.85</v>
      </c>
      <c r="AA384" s="14" t="s">
        <v>1268</v>
      </c>
      <c r="AB384" s="14" t="s">
        <v>1269</v>
      </c>
      <c r="AC384" s="14" t="s">
        <v>1270</v>
      </c>
      <c r="AD384" s="2">
        <f t="shared" si="30"/>
        <v>41</v>
      </c>
      <c r="AE384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5" spans="1:31" s="2" customFormat="1" x14ac:dyDescent="0.35">
      <c r="A385" s="2" t="s">
        <v>6</v>
      </c>
      <c r="B385" s="2" t="s">
        <v>10</v>
      </c>
      <c r="C385" s="2" t="s">
        <v>16</v>
      </c>
      <c r="D385" s="2" t="s">
        <v>19</v>
      </c>
      <c r="E385" s="2" t="s">
        <v>17</v>
      </c>
      <c r="F385" s="2" t="s">
        <v>18</v>
      </c>
      <c r="G385" s="2" t="s">
        <v>11</v>
      </c>
      <c r="H385" s="3">
        <v>7512</v>
      </c>
      <c r="I385" s="2" t="s">
        <v>24</v>
      </c>
      <c r="J385" s="2" t="s">
        <v>37</v>
      </c>
      <c r="K385" s="2" t="s">
        <v>20</v>
      </c>
      <c r="L385" s="2" t="s">
        <v>22</v>
      </c>
      <c r="M385" s="2" t="s">
        <v>23</v>
      </c>
      <c r="N385" s="2" t="s">
        <v>11</v>
      </c>
      <c r="O385" s="2" t="s">
        <v>600</v>
      </c>
      <c r="P385" s="2">
        <v>378036</v>
      </c>
      <c r="Q385" s="2">
        <v>31059164902032</v>
      </c>
      <c r="R385" s="3">
        <v>7711</v>
      </c>
      <c r="S385" s="12">
        <v>45446.674305555556</v>
      </c>
      <c r="T385" s="2" t="s">
        <v>516</v>
      </c>
      <c r="U385" s="2" t="s">
        <v>523</v>
      </c>
      <c r="V385" s="2" t="s">
        <v>601</v>
      </c>
      <c r="W385" s="2" t="s">
        <v>14</v>
      </c>
      <c r="X385" s="2" t="s">
        <v>15</v>
      </c>
      <c r="Y385" s="13" t="str">
        <f t="shared" si="29"/>
        <v>Domestique</v>
      </c>
      <c r="Z385" s="14">
        <v>0.85</v>
      </c>
      <c r="AA385" s="14" t="s">
        <v>1268</v>
      </c>
      <c r="AB385" s="14" t="s">
        <v>1269</v>
      </c>
      <c r="AC385" s="14" t="s">
        <v>1270</v>
      </c>
      <c r="AD385" s="2">
        <f t="shared" si="30"/>
        <v>41</v>
      </c>
      <c r="AE385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6" spans="1:31" s="2" customFormat="1" x14ac:dyDescent="0.35">
      <c r="A386" s="2" t="s">
        <v>6</v>
      </c>
      <c r="B386" s="2" t="s">
        <v>10</v>
      </c>
      <c r="C386" s="2" t="s">
        <v>16</v>
      </c>
      <c r="D386" s="2" t="s">
        <v>19</v>
      </c>
      <c r="E386" s="2" t="s">
        <v>17</v>
      </c>
      <c r="F386" s="2" t="s">
        <v>18</v>
      </c>
      <c r="G386" s="2" t="s">
        <v>11</v>
      </c>
      <c r="H386" s="3">
        <v>7512</v>
      </c>
      <c r="I386" s="2" t="s">
        <v>24</v>
      </c>
      <c r="J386" s="2" t="s">
        <v>37</v>
      </c>
      <c r="K386" s="2" t="s">
        <v>20</v>
      </c>
      <c r="L386" s="2" t="s">
        <v>22</v>
      </c>
      <c r="M386" s="2" t="s">
        <v>23</v>
      </c>
      <c r="N386" s="2" t="s">
        <v>11</v>
      </c>
      <c r="O386" s="2" t="s">
        <v>602</v>
      </c>
      <c r="P386" s="2">
        <v>378035</v>
      </c>
      <c r="Q386" s="2">
        <v>31059164902016</v>
      </c>
      <c r="R386" s="3">
        <v>7711</v>
      </c>
      <c r="S386" s="12">
        <v>45446.671527777777</v>
      </c>
      <c r="T386" s="2" t="s">
        <v>516</v>
      </c>
      <c r="U386" s="2" t="s">
        <v>523</v>
      </c>
      <c r="V386" s="2" t="s">
        <v>603</v>
      </c>
      <c r="W386" s="2" t="s">
        <v>14</v>
      </c>
      <c r="X386" s="2" t="s">
        <v>15</v>
      </c>
      <c r="Y386" s="13" t="str">
        <f t="shared" si="29"/>
        <v>Domestique</v>
      </c>
      <c r="Z386" s="14">
        <v>0.85</v>
      </c>
      <c r="AA386" s="14" t="s">
        <v>1268</v>
      </c>
      <c r="AB386" s="14" t="s">
        <v>1269</v>
      </c>
      <c r="AC386" s="14" t="s">
        <v>1270</v>
      </c>
      <c r="AD386" s="2">
        <f t="shared" si="30"/>
        <v>41</v>
      </c>
      <c r="AE386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7" spans="1:31" s="2" customFormat="1" x14ac:dyDescent="0.35">
      <c r="A387" s="2" t="s">
        <v>6</v>
      </c>
      <c r="B387" s="2" t="s">
        <v>10</v>
      </c>
      <c r="C387" s="2" t="s">
        <v>16</v>
      </c>
      <c r="D387" s="2" t="s">
        <v>19</v>
      </c>
      <c r="E387" s="2" t="s">
        <v>17</v>
      </c>
      <c r="F387" s="2" t="s">
        <v>18</v>
      </c>
      <c r="G387" s="2" t="s">
        <v>11</v>
      </c>
      <c r="H387" s="3">
        <v>7512</v>
      </c>
      <c r="I387" s="2" t="s">
        <v>24</v>
      </c>
      <c r="J387" s="2" t="s">
        <v>37</v>
      </c>
      <c r="K387" s="2" t="s">
        <v>20</v>
      </c>
      <c r="L387" s="2" t="s">
        <v>22</v>
      </c>
      <c r="M387" s="2" t="s">
        <v>23</v>
      </c>
      <c r="N387" s="2" t="s">
        <v>11</v>
      </c>
      <c r="O387" s="2" t="s">
        <v>604</v>
      </c>
      <c r="P387" s="2">
        <v>378032</v>
      </c>
      <c r="Q387" s="2">
        <v>31059164901760</v>
      </c>
      <c r="R387" s="3">
        <v>7711</v>
      </c>
      <c r="S387" s="12">
        <v>45446.668749999997</v>
      </c>
      <c r="T387" s="2" t="s">
        <v>516</v>
      </c>
      <c r="U387" s="2" t="s">
        <v>523</v>
      </c>
      <c r="V387" s="2" t="s">
        <v>605</v>
      </c>
      <c r="W387" s="2" t="s">
        <v>14</v>
      </c>
      <c r="X387" s="2" t="s">
        <v>15</v>
      </c>
      <c r="Y387" s="13" t="str">
        <f t="shared" si="29"/>
        <v>Domestique</v>
      </c>
      <c r="Z387" s="14">
        <v>0.85</v>
      </c>
      <c r="AA387" s="14" t="s">
        <v>1268</v>
      </c>
      <c r="AB387" s="14" t="s">
        <v>1269</v>
      </c>
      <c r="AC387" s="14" t="s">
        <v>1270</v>
      </c>
      <c r="AD387" s="2">
        <f t="shared" si="30"/>
        <v>41</v>
      </c>
      <c r="AE387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8" spans="1:31" s="2" customFormat="1" x14ac:dyDescent="0.35">
      <c r="A388" s="2" t="s">
        <v>6</v>
      </c>
      <c r="B388" s="2" t="s">
        <v>10</v>
      </c>
      <c r="C388" s="2" t="s">
        <v>16</v>
      </c>
      <c r="D388" s="2" t="s">
        <v>19</v>
      </c>
      <c r="E388" s="2" t="s">
        <v>17</v>
      </c>
      <c r="F388" s="2" t="s">
        <v>18</v>
      </c>
      <c r="G388" s="2" t="s">
        <v>11</v>
      </c>
      <c r="H388" s="3">
        <v>7512</v>
      </c>
      <c r="I388" s="2" t="s">
        <v>24</v>
      </c>
      <c r="J388" s="2" t="s">
        <v>37</v>
      </c>
      <c r="K388" s="2" t="s">
        <v>20</v>
      </c>
      <c r="L388" s="2" t="s">
        <v>22</v>
      </c>
      <c r="M388" s="2" t="s">
        <v>23</v>
      </c>
      <c r="N388" s="2" t="s">
        <v>11</v>
      </c>
      <c r="O388" s="2" t="s">
        <v>606</v>
      </c>
      <c r="P388" s="2">
        <v>378027</v>
      </c>
      <c r="Q388" s="2">
        <v>31059164901646</v>
      </c>
      <c r="R388" s="3">
        <v>7711</v>
      </c>
      <c r="S388" s="12">
        <v>45446.666666666664</v>
      </c>
      <c r="T388" s="2" t="s">
        <v>516</v>
      </c>
      <c r="U388" s="2" t="s">
        <v>523</v>
      </c>
      <c r="V388" s="2" t="s">
        <v>607</v>
      </c>
      <c r="W388" s="2" t="s">
        <v>14</v>
      </c>
      <c r="X388" s="2" t="s">
        <v>15</v>
      </c>
      <c r="Y388" s="13" t="str">
        <f t="shared" si="29"/>
        <v>Domestique</v>
      </c>
      <c r="Z388" s="14">
        <v>0.85</v>
      </c>
      <c r="AA388" s="14" t="s">
        <v>1268</v>
      </c>
      <c r="AB388" s="14" t="s">
        <v>1269</v>
      </c>
      <c r="AC388" s="14" t="s">
        <v>1270</v>
      </c>
      <c r="AD388" s="2">
        <f t="shared" si="30"/>
        <v>41</v>
      </c>
      <c r="AE388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89" spans="1:31" s="2" customFormat="1" x14ac:dyDescent="0.35">
      <c r="A389" s="2" t="s">
        <v>6</v>
      </c>
      <c r="B389" s="2" t="s">
        <v>10</v>
      </c>
      <c r="C389" s="2" t="s">
        <v>16</v>
      </c>
      <c r="D389" s="2" t="s">
        <v>19</v>
      </c>
      <c r="E389" s="2" t="s">
        <v>17</v>
      </c>
      <c r="F389" s="2" t="s">
        <v>18</v>
      </c>
      <c r="G389" s="2" t="s">
        <v>11</v>
      </c>
      <c r="H389" s="3">
        <v>7512</v>
      </c>
      <c r="I389" s="2" t="s">
        <v>24</v>
      </c>
      <c r="J389" s="2" t="s">
        <v>37</v>
      </c>
      <c r="K389" s="2" t="s">
        <v>20</v>
      </c>
      <c r="L389" s="2" t="s">
        <v>22</v>
      </c>
      <c r="M389" s="2" t="s">
        <v>23</v>
      </c>
      <c r="N389" s="2" t="s">
        <v>11</v>
      </c>
      <c r="O389" s="2" t="s">
        <v>608</v>
      </c>
      <c r="P389" s="2">
        <v>378022</v>
      </c>
      <c r="Q389" s="2">
        <v>31059164901612</v>
      </c>
      <c r="R389" s="3">
        <v>7711</v>
      </c>
      <c r="S389" s="12">
        <v>45446.662499999999</v>
      </c>
      <c r="T389" s="2" t="s">
        <v>516</v>
      </c>
      <c r="U389" s="2" t="s">
        <v>523</v>
      </c>
      <c r="V389" s="2" t="s">
        <v>609</v>
      </c>
      <c r="W389" s="2" t="s">
        <v>14</v>
      </c>
      <c r="X389" s="2" t="s">
        <v>15</v>
      </c>
      <c r="Y389" s="13" t="str">
        <f t="shared" si="29"/>
        <v>Domestique</v>
      </c>
      <c r="Z389" s="14">
        <v>0.85</v>
      </c>
      <c r="AA389" s="14" t="s">
        <v>1268</v>
      </c>
      <c r="AB389" s="14" t="s">
        <v>1269</v>
      </c>
      <c r="AC389" s="14" t="s">
        <v>1270</v>
      </c>
      <c r="AD389" s="2">
        <f t="shared" si="30"/>
        <v>41</v>
      </c>
      <c r="AE389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0" spans="1:31" s="2" customFormat="1" x14ac:dyDescent="0.35">
      <c r="A390" s="2" t="s">
        <v>6</v>
      </c>
      <c r="B390" s="2" t="s">
        <v>10</v>
      </c>
      <c r="C390" s="2" t="s">
        <v>16</v>
      </c>
      <c r="D390" s="2" t="s">
        <v>19</v>
      </c>
      <c r="E390" s="2" t="s">
        <v>17</v>
      </c>
      <c r="F390" s="2" t="s">
        <v>18</v>
      </c>
      <c r="G390" s="2" t="s">
        <v>11</v>
      </c>
      <c r="H390" s="3">
        <v>7512</v>
      </c>
      <c r="I390" s="2" t="s">
        <v>24</v>
      </c>
      <c r="J390" s="2" t="s">
        <v>37</v>
      </c>
      <c r="K390" s="2" t="s">
        <v>20</v>
      </c>
      <c r="L390" s="2" t="s">
        <v>22</v>
      </c>
      <c r="M390" s="2" t="s">
        <v>23</v>
      </c>
      <c r="N390" s="2" t="s">
        <v>11</v>
      </c>
      <c r="O390" s="2" t="s">
        <v>610</v>
      </c>
      <c r="P390" s="2">
        <v>378021</v>
      </c>
      <c r="Q390" s="2">
        <v>31059164901620</v>
      </c>
      <c r="R390" s="3">
        <v>7711</v>
      </c>
      <c r="S390" s="12">
        <v>45446.660416666666</v>
      </c>
      <c r="T390" s="2" t="s">
        <v>516</v>
      </c>
      <c r="U390" s="2" t="s">
        <v>523</v>
      </c>
      <c r="V390" s="2" t="s">
        <v>611</v>
      </c>
      <c r="W390" s="2" t="s">
        <v>14</v>
      </c>
      <c r="X390" s="2" t="s">
        <v>15</v>
      </c>
      <c r="Y390" s="13" t="str">
        <f t="shared" si="29"/>
        <v>Domestique</v>
      </c>
      <c r="Z390" s="14">
        <v>0.85</v>
      </c>
      <c r="AA390" s="14" t="s">
        <v>1268</v>
      </c>
      <c r="AB390" s="14" t="s">
        <v>1269</v>
      </c>
      <c r="AC390" s="14" t="s">
        <v>1270</v>
      </c>
      <c r="AD390" s="2">
        <f t="shared" si="30"/>
        <v>41</v>
      </c>
      <c r="AE390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1" spans="1:31" s="2" customFormat="1" x14ac:dyDescent="0.35">
      <c r="A391" s="2" t="s">
        <v>6</v>
      </c>
      <c r="B391" s="2" t="s">
        <v>10</v>
      </c>
      <c r="C391" s="2" t="s">
        <v>16</v>
      </c>
      <c r="D391" s="2" t="s">
        <v>19</v>
      </c>
      <c r="E391" s="2" t="s">
        <v>17</v>
      </c>
      <c r="F391" s="2" t="s">
        <v>18</v>
      </c>
      <c r="G391" s="2" t="s">
        <v>11</v>
      </c>
      <c r="H391" s="3">
        <v>7512</v>
      </c>
      <c r="I391" s="2" t="s">
        <v>24</v>
      </c>
      <c r="J391" s="2" t="s">
        <v>37</v>
      </c>
      <c r="K391" s="2" t="s">
        <v>20</v>
      </c>
      <c r="L391" s="2" t="s">
        <v>22</v>
      </c>
      <c r="M391" s="2" t="s">
        <v>23</v>
      </c>
      <c r="N391" s="2" t="s">
        <v>11</v>
      </c>
      <c r="O391" s="2" t="s">
        <v>612</v>
      </c>
      <c r="P391" s="2">
        <v>377919</v>
      </c>
      <c r="Q391" s="2">
        <v>31059164901638</v>
      </c>
      <c r="R391" s="3">
        <v>7711</v>
      </c>
      <c r="S391" s="12">
        <v>45446.656944444447</v>
      </c>
      <c r="T391" s="2" t="s">
        <v>516</v>
      </c>
      <c r="U391" s="2" t="s">
        <v>523</v>
      </c>
      <c r="V391" s="2" t="s">
        <v>613</v>
      </c>
      <c r="W391" s="2" t="s">
        <v>14</v>
      </c>
      <c r="X391" s="2" t="s">
        <v>15</v>
      </c>
      <c r="Y391" s="13" t="str">
        <f t="shared" si="29"/>
        <v>Domestique</v>
      </c>
      <c r="Z391" s="14">
        <v>0.85</v>
      </c>
      <c r="AA391" s="14" t="s">
        <v>1268</v>
      </c>
      <c r="AB391" s="14" t="s">
        <v>1269</v>
      </c>
      <c r="AC391" s="14" t="s">
        <v>1270</v>
      </c>
      <c r="AD391" s="2">
        <f t="shared" si="30"/>
        <v>41</v>
      </c>
      <c r="AE391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2" spans="1:31" s="2" customFormat="1" x14ac:dyDescent="0.35">
      <c r="A392" s="2" t="s">
        <v>6</v>
      </c>
      <c r="B392" s="2" t="s">
        <v>10</v>
      </c>
      <c r="C392" s="2" t="s">
        <v>16</v>
      </c>
      <c r="D392" s="2" t="s">
        <v>19</v>
      </c>
      <c r="E392" s="2" t="s">
        <v>17</v>
      </c>
      <c r="F392" s="2" t="s">
        <v>18</v>
      </c>
      <c r="G392" s="2" t="s">
        <v>11</v>
      </c>
      <c r="H392" s="3">
        <v>7512</v>
      </c>
      <c r="I392" s="2" t="s">
        <v>24</v>
      </c>
      <c r="J392" s="2" t="s">
        <v>37</v>
      </c>
      <c r="K392" s="2" t="s">
        <v>20</v>
      </c>
      <c r="L392" s="2" t="s">
        <v>22</v>
      </c>
      <c r="M392" s="2" t="s">
        <v>23</v>
      </c>
      <c r="N392" s="2" t="s">
        <v>11</v>
      </c>
      <c r="O392" s="2" t="s">
        <v>614</v>
      </c>
      <c r="P392" s="2">
        <v>377918</v>
      </c>
      <c r="Q392" s="2">
        <v>31059164901695</v>
      </c>
      <c r="R392" s="3">
        <v>7711</v>
      </c>
      <c r="S392" s="12">
        <v>45446.654166666667</v>
      </c>
      <c r="T392" s="2" t="s">
        <v>516</v>
      </c>
      <c r="U392" s="2" t="s">
        <v>523</v>
      </c>
      <c r="V392" s="2" t="s">
        <v>615</v>
      </c>
      <c r="W392" s="2" t="s">
        <v>14</v>
      </c>
      <c r="X392" s="2" t="s">
        <v>15</v>
      </c>
      <c r="Y392" s="13" t="str">
        <f t="shared" si="29"/>
        <v>Domestique</v>
      </c>
      <c r="Z392" s="14">
        <v>0.85</v>
      </c>
      <c r="AA392" s="14" t="s">
        <v>1268</v>
      </c>
      <c r="AB392" s="14" t="s">
        <v>1269</v>
      </c>
      <c r="AC392" s="14" t="s">
        <v>1270</v>
      </c>
      <c r="AD392" s="2">
        <f t="shared" si="30"/>
        <v>41</v>
      </c>
      <c r="AE392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3" spans="1:31" s="2" customFormat="1" x14ac:dyDescent="0.35">
      <c r="A393" s="2" t="s">
        <v>6</v>
      </c>
      <c r="B393" s="2" t="s">
        <v>10</v>
      </c>
      <c r="C393" s="2" t="s">
        <v>16</v>
      </c>
      <c r="D393" s="2" t="s">
        <v>19</v>
      </c>
      <c r="E393" s="2" t="s">
        <v>17</v>
      </c>
      <c r="F393" s="2" t="s">
        <v>18</v>
      </c>
      <c r="G393" s="2" t="s">
        <v>11</v>
      </c>
      <c r="H393" s="3">
        <v>7512</v>
      </c>
      <c r="I393" s="2" t="s">
        <v>24</v>
      </c>
      <c r="J393" s="2" t="s">
        <v>37</v>
      </c>
      <c r="K393" s="2" t="s">
        <v>20</v>
      </c>
      <c r="L393" s="2" t="s">
        <v>22</v>
      </c>
      <c r="M393" s="2" t="s">
        <v>23</v>
      </c>
      <c r="N393" s="2" t="s">
        <v>11</v>
      </c>
      <c r="O393" s="2" t="s">
        <v>616</v>
      </c>
      <c r="P393" s="2">
        <v>377911</v>
      </c>
      <c r="Q393" s="2">
        <v>31059164901851</v>
      </c>
      <c r="R393" s="3">
        <v>7711</v>
      </c>
      <c r="S393" s="12">
        <v>45446.647222222222</v>
      </c>
      <c r="T393" s="2" t="s">
        <v>516</v>
      </c>
      <c r="U393" s="2" t="s">
        <v>158</v>
      </c>
      <c r="V393" s="2" t="s">
        <v>617</v>
      </c>
      <c r="W393" s="2" t="s">
        <v>14</v>
      </c>
      <c r="X393" s="2" t="s">
        <v>15</v>
      </c>
      <c r="Y393" s="13" t="str">
        <f t="shared" si="29"/>
        <v>Domestique</v>
      </c>
      <c r="Z393" s="14">
        <v>0.85</v>
      </c>
      <c r="AA393" s="14" t="s">
        <v>1268</v>
      </c>
      <c r="AB393" s="14" t="s">
        <v>1269</v>
      </c>
      <c r="AC393" s="14" t="s">
        <v>1270</v>
      </c>
      <c r="AD393" s="2">
        <f t="shared" si="30"/>
        <v>41</v>
      </c>
      <c r="AE393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4" spans="1:31" s="2" customFormat="1" x14ac:dyDescent="0.35">
      <c r="A394" s="2" t="s">
        <v>6</v>
      </c>
      <c r="B394" s="2" t="s">
        <v>10</v>
      </c>
      <c r="C394" s="2" t="s">
        <v>16</v>
      </c>
      <c r="D394" s="2" t="s">
        <v>19</v>
      </c>
      <c r="E394" s="2" t="s">
        <v>17</v>
      </c>
      <c r="F394" s="2" t="s">
        <v>18</v>
      </c>
      <c r="G394" s="2" t="s">
        <v>11</v>
      </c>
      <c r="H394" s="3">
        <v>7512</v>
      </c>
      <c r="I394" s="2" t="s">
        <v>24</v>
      </c>
      <c r="J394" s="2" t="s">
        <v>37</v>
      </c>
      <c r="K394" s="2" t="s">
        <v>20</v>
      </c>
      <c r="L394" s="2" t="s">
        <v>22</v>
      </c>
      <c r="M394" s="2" t="s">
        <v>23</v>
      </c>
      <c r="N394" s="2" t="s">
        <v>11</v>
      </c>
      <c r="O394" s="2" t="s">
        <v>779</v>
      </c>
      <c r="P394" s="2">
        <v>375572</v>
      </c>
      <c r="Q394" s="2">
        <v>31059164901893</v>
      </c>
      <c r="R394" s="3">
        <v>7711</v>
      </c>
      <c r="S394" s="12">
        <v>45440.607638888891</v>
      </c>
      <c r="T394" s="2" t="s">
        <v>516</v>
      </c>
      <c r="U394" s="2" t="s">
        <v>559</v>
      </c>
      <c r="V394" s="2" t="s">
        <v>780</v>
      </c>
      <c r="W394" s="2" t="s">
        <v>14</v>
      </c>
      <c r="X394" s="2" t="s">
        <v>15</v>
      </c>
      <c r="Y394" s="13" t="str">
        <f t="shared" si="29"/>
        <v>Domestique</v>
      </c>
      <c r="Z394" s="14">
        <v>0.85</v>
      </c>
      <c r="AA394" s="14" t="s">
        <v>1268</v>
      </c>
      <c r="AB394" s="14" t="s">
        <v>1269</v>
      </c>
      <c r="AC394" s="14" t="s">
        <v>1270</v>
      </c>
      <c r="AD394" s="2">
        <f t="shared" si="30"/>
        <v>41</v>
      </c>
      <c r="AE394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5" spans="1:31" s="2" customFormat="1" x14ac:dyDescent="0.35">
      <c r="A395" s="2" t="s">
        <v>6</v>
      </c>
      <c r="B395" s="2" t="s">
        <v>10</v>
      </c>
      <c r="C395" s="2" t="s">
        <v>16</v>
      </c>
      <c r="D395" s="2" t="s">
        <v>19</v>
      </c>
      <c r="E395" s="2" t="s">
        <v>17</v>
      </c>
      <c r="F395" s="2" t="s">
        <v>18</v>
      </c>
      <c r="G395" s="2" t="s">
        <v>11</v>
      </c>
      <c r="H395" s="3">
        <v>7512</v>
      </c>
      <c r="I395" s="2" t="s">
        <v>24</v>
      </c>
      <c r="J395" s="2" t="s">
        <v>37</v>
      </c>
      <c r="K395" s="2" t="s">
        <v>20</v>
      </c>
      <c r="L395" s="2" t="s">
        <v>22</v>
      </c>
      <c r="M395" s="2" t="s">
        <v>23</v>
      </c>
      <c r="N395" s="2" t="s">
        <v>11</v>
      </c>
      <c r="O395" s="2" t="s">
        <v>781</v>
      </c>
      <c r="P395" s="2">
        <v>375570</v>
      </c>
      <c r="Q395" s="2">
        <v>31059164901927</v>
      </c>
      <c r="R395" s="3">
        <v>7711</v>
      </c>
      <c r="S395" s="12">
        <v>45440.605555555558</v>
      </c>
      <c r="T395" s="2" t="s">
        <v>516</v>
      </c>
      <c r="U395" s="2" t="s">
        <v>559</v>
      </c>
      <c r="V395" s="2" t="s">
        <v>782</v>
      </c>
      <c r="W395" s="2" t="s">
        <v>14</v>
      </c>
      <c r="X395" s="2" t="s">
        <v>15</v>
      </c>
      <c r="Y395" s="13" t="str">
        <f t="shared" si="29"/>
        <v>Domestique</v>
      </c>
      <c r="Z395" s="14">
        <v>0.85</v>
      </c>
      <c r="AA395" s="14" t="s">
        <v>1268</v>
      </c>
      <c r="AB395" s="14" t="s">
        <v>1269</v>
      </c>
      <c r="AC395" s="14" t="s">
        <v>1270</v>
      </c>
      <c r="AD395" s="2">
        <f t="shared" si="30"/>
        <v>41</v>
      </c>
      <c r="AE395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6" spans="1:31" s="2" customFormat="1" x14ac:dyDescent="0.35">
      <c r="A396" s="2" t="s">
        <v>6</v>
      </c>
      <c r="B396" s="2" t="s">
        <v>10</v>
      </c>
      <c r="C396" s="2" t="s">
        <v>16</v>
      </c>
      <c r="D396" s="2" t="s">
        <v>19</v>
      </c>
      <c r="E396" s="2" t="s">
        <v>17</v>
      </c>
      <c r="F396" s="2" t="s">
        <v>18</v>
      </c>
      <c r="G396" s="2" t="s">
        <v>11</v>
      </c>
      <c r="H396" s="3">
        <v>7512</v>
      </c>
      <c r="I396" s="2" t="s">
        <v>24</v>
      </c>
      <c r="J396" s="2" t="s">
        <v>37</v>
      </c>
      <c r="K396" s="2" t="s">
        <v>20</v>
      </c>
      <c r="L396" s="2" t="s">
        <v>22</v>
      </c>
      <c r="M396" s="2" t="s">
        <v>23</v>
      </c>
      <c r="N396" s="2" t="s">
        <v>11</v>
      </c>
      <c r="O396" s="2" t="s">
        <v>783</v>
      </c>
      <c r="P396" s="2">
        <v>375568</v>
      </c>
      <c r="Q396" s="2">
        <v>31059164901158</v>
      </c>
      <c r="R396" s="3">
        <v>7711</v>
      </c>
      <c r="S396" s="12">
        <v>45440.602777777778</v>
      </c>
      <c r="T396" s="2" t="s">
        <v>516</v>
      </c>
      <c r="U396" s="2" t="s">
        <v>559</v>
      </c>
      <c r="V396" s="2" t="s">
        <v>784</v>
      </c>
      <c r="W396" s="2" t="s">
        <v>14</v>
      </c>
      <c r="X396" s="2" t="s">
        <v>15</v>
      </c>
      <c r="Y396" s="13" t="str">
        <f t="shared" si="29"/>
        <v>Domestique</v>
      </c>
      <c r="Z396" s="14">
        <v>0.85</v>
      </c>
      <c r="AA396" s="14" t="s">
        <v>1268</v>
      </c>
      <c r="AB396" s="14" t="s">
        <v>1269</v>
      </c>
      <c r="AC396" s="14" t="s">
        <v>1270</v>
      </c>
      <c r="AD396" s="2">
        <f t="shared" si="30"/>
        <v>41</v>
      </c>
      <c r="AE396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7" spans="1:31" s="2" customFormat="1" x14ac:dyDescent="0.35">
      <c r="A397" s="2" t="s">
        <v>6</v>
      </c>
      <c r="B397" s="2" t="s">
        <v>10</v>
      </c>
      <c r="C397" s="2" t="s">
        <v>16</v>
      </c>
      <c r="D397" s="2" t="s">
        <v>19</v>
      </c>
      <c r="E397" s="2" t="s">
        <v>17</v>
      </c>
      <c r="F397" s="2" t="s">
        <v>18</v>
      </c>
      <c r="G397" s="2" t="s">
        <v>11</v>
      </c>
      <c r="H397" s="3">
        <v>7512</v>
      </c>
      <c r="I397" s="2" t="s">
        <v>24</v>
      </c>
      <c r="J397" s="2" t="s">
        <v>37</v>
      </c>
      <c r="K397" s="2" t="s">
        <v>20</v>
      </c>
      <c r="L397" s="2" t="s">
        <v>22</v>
      </c>
      <c r="M397" s="2" t="s">
        <v>23</v>
      </c>
      <c r="N397" s="2" t="s">
        <v>11</v>
      </c>
      <c r="O397" s="2" t="s">
        <v>785</v>
      </c>
      <c r="P397" s="2">
        <v>375567</v>
      </c>
      <c r="Q397" s="2">
        <v>31059164901323</v>
      </c>
      <c r="R397" s="3">
        <v>7711</v>
      </c>
      <c r="S397" s="12">
        <v>45440.600694444445</v>
      </c>
      <c r="T397" s="2" t="s">
        <v>516</v>
      </c>
      <c r="U397" s="2" t="s">
        <v>559</v>
      </c>
      <c r="V397" s="2" t="s">
        <v>786</v>
      </c>
      <c r="W397" s="2" t="s">
        <v>14</v>
      </c>
      <c r="X397" s="2" t="s">
        <v>15</v>
      </c>
      <c r="Y397" s="13" t="str">
        <f t="shared" si="29"/>
        <v>Domestique</v>
      </c>
      <c r="Z397" s="14">
        <v>0.85</v>
      </c>
      <c r="AA397" s="14" t="s">
        <v>1268</v>
      </c>
      <c r="AB397" s="14" t="s">
        <v>1269</v>
      </c>
      <c r="AC397" s="14" t="s">
        <v>1270</v>
      </c>
      <c r="AD397" s="2">
        <f t="shared" si="30"/>
        <v>41</v>
      </c>
      <c r="AE397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8" spans="1:31" s="2" customFormat="1" x14ac:dyDescent="0.35">
      <c r="A398" s="2" t="s">
        <v>6</v>
      </c>
      <c r="B398" s="2" t="s">
        <v>10</v>
      </c>
      <c r="C398" s="2" t="s">
        <v>16</v>
      </c>
      <c r="D398" s="2" t="s">
        <v>19</v>
      </c>
      <c r="E398" s="2" t="s">
        <v>17</v>
      </c>
      <c r="F398" s="2" t="s">
        <v>18</v>
      </c>
      <c r="G398" s="2" t="s">
        <v>11</v>
      </c>
      <c r="H398" s="3">
        <v>7512</v>
      </c>
      <c r="I398" s="2" t="s">
        <v>24</v>
      </c>
      <c r="J398" s="2" t="s">
        <v>37</v>
      </c>
      <c r="K398" s="2" t="s">
        <v>20</v>
      </c>
      <c r="L398" s="2" t="s">
        <v>22</v>
      </c>
      <c r="M398" s="2" t="s">
        <v>23</v>
      </c>
      <c r="N398" s="2" t="s">
        <v>11</v>
      </c>
      <c r="O398" s="2" t="s">
        <v>787</v>
      </c>
      <c r="P398" s="2">
        <v>375565</v>
      </c>
      <c r="Q398" s="2">
        <v>31059164901273</v>
      </c>
      <c r="R398" s="3">
        <v>7711</v>
      </c>
      <c r="S398" s="12">
        <v>45440.59652777778</v>
      </c>
      <c r="T398" s="2" t="s">
        <v>516</v>
      </c>
      <c r="U398" s="2" t="s">
        <v>559</v>
      </c>
      <c r="V398" s="2" t="s">
        <v>788</v>
      </c>
      <c r="W398" s="2" t="s">
        <v>14</v>
      </c>
      <c r="X398" s="2" t="s">
        <v>15</v>
      </c>
      <c r="Y398" s="13" t="str">
        <f t="shared" si="29"/>
        <v>Domestique</v>
      </c>
      <c r="Z398" s="14">
        <v>0.85</v>
      </c>
      <c r="AA398" s="14" t="s">
        <v>1268</v>
      </c>
      <c r="AB398" s="14" t="s">
        <v>1269</v>
      </c>
      <c r="AC398" s="14" t="s">
        <v>1270</v>
      </c>
      <c r="AD398" s="2">
        <f t="shared" si="30"/>
        <v>41</v>
      </c>
      <c r="AE398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399" spans="1:31" s="2" customFormat="1" x14ac:dyDescent="0.35">
      <c r="A399" s="2" t="s">
        <v>6</v>
      </c>
      <c r="B399" s="2" t="s">
        <v>10</v>
      </c>
      <c r="C399" s="2" t="s">
        <v>16</v>
      </c>
      <c r="D399" s="2" t="s">
        <v>19</v>
      </c>
      <c r="E399" s="2" t="s">
        <v>17</v>
      </c>
      <c r="F399" s="2" t="s">
        <v>18</v>
      </c>
      <c r="G399" s="2" t="s">
        <v>11</v>
      </c>
      <c r="H399" s="3">
        <v>7512</v>
      </c>
      <c r="I399" s="2" t="s">
        <v>24</v>
      </c>
      <c r="J399" s="2" t="s">
        <v>37</v>
      </c>
      <c r="K399" s="2" t="s">
        <v>20</v>
      </c>
      <c r="L399" s="2" t="s">
        <v>22</v>
      </c>
      <c r="M399" s="2" t="s">
        <v>23</v>
      </c>
      <c r="N399" s="2" t="s">
        <v>11</v>
      </c>
      <c r="O399" s="2" t="s">
        <v>789</v>
      </c>
      <c r="P399" s="2">
        <v>375564</v>
      </c>
      <c r="Q399" s="2">
        <v>31059164901331</v>
      </c>
      <c r="R399" s="3">
        <v>7711</v>
      </c>
      <c r="S399" s="12">
        <v>45440.59375</v>
      </c>
      <c r="T399" s="2" t="s">
        <v>516</v>
      </c>
      <c r="U399" s="2" t="s">
        <v>559</v>
      </c>
      <c r="V399" s="2" t="s">
        <v>790</v>
      </c>
      <c r="W399" s="2" t="s">
        <v>14</v>
      </c>
      <c r="X399" s="2" t="s">
        <v>15</v>
      </c>
      <c r="Y399" s="13" t="str">
        <f t="shared" si="29"/>
        <v>Domestique</v>
      </c>
      <c r="Z399" s="14">
        <v>0.85</v>
      </c>
      <c r="AA399" s="14" t="s">
        <v>1268</v>
      </c>
      <c r="AB399" s="14" t="s">
        <v>1269</v>
      </c>
      <c r="AC399" s="14" t="s">
        <v>1270</v>
      </c>
      <c r="AD399" s="2">
        <f t="shared" si="30"/>
        <v>41</v>
      </c>
      <c r="AE399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0" spans="1:31" s="2" customFormat="1" x14ac:dyDescent="0.35">
      <c r="A400" s="2" t="s">
        <v>6</v>
      </c>
      <c r="B400" s="2" t="s">
        <v>10</v>
      </c>
      <c r="C400" s="2" t="s">
        <v>16</v>
      </c>
      <c r="D400" s="2" t="s">
        <v>19</v>
      </c>
      <c r="E400" s="2" t="s">
        <v>17</v>
      </c>
      <c r="F400" s="2" t="s">
        <v>18</v>
      </c>
      <c r="G400" s="2" t="s">
        <v>11</v>
      </c>
      <c r="H400" s="3">
        <v>7512</v>
      </c>
      <c r="I400" s="2" t="s">
        <v>24</v>
      </c>
      <c r="J400" s="2" t="s">
        <v>37</v>
      </c>
      <c r="K400" s="2" t="s">
        <v>20</v>
      </c>
      <c r="L400" s="2" t="s">
        <v>22</v>
      </c>
      <c r="M400" s="2" t="s">
        <v>23</v>
      </c>
      <c r="N400" s="2" t="s">
        <v>11</v>
      </c>
      <c r="O400" s="2" t="s">
        <v>791</v>
      </c>
      <c r="P400" s="2">
        <v>375563</v>
      </c>
      <c r="Q400" s="2">
        <v>31059164901224</v>
      </c>
      <c r="R400" s="3">
        <v>7711</v>
      </c>
      <c r="S400" s="12">
        <v>45440.591666666667</v>
      </c>
      <c r="T400" s="2" t="s">
        <v>516</v>
      </c>
      <c r="U400" s="2" t="s">
        <v>559</v>
      </c>
      <c r="V400" s="2" t="s">
        <v>792</v>
      </c>
      <c r="W400" s="2" t="s">
        <v>14</v>
      </c>
      <c r="X400" s="2" t="s">
        <v>15</v>
      </c>
      <c r="Y400" s="13" t="str">
        <f t="shared" si="29"/>
        <v>Domestique</v>
      </c>
      <c r="Z400" s="14">
        <v>0.85</v>
      </c>
      <c r="AA400" s="14" t="s">
        <v>1268</v>
      </c>
      <c r="AB400" s="14" t="s">
        <v>1269</v>
      </c>
      <c r="AC400" s="14" t="s">
        <v>1270</v>
      </c>
      <c r="AD400" s="2">
        <f t="shared" si="30"/>
        <v>41</v>
      </c>
      <c r="AE400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1" spans="1:31" s="2" customFormat="1" x14ac:dyDescent="0.35">
      <c r="A401" s="2" t="s">
        <v>6</v>
      </c>
      <c r="B401" s="2" t="s">
        <v>10</v>
      </c>
      <c r="C401" s="2" t="s">
        <v>16</v>
      </c>
      <c r="D401" s="2" t="s">
        <v>19</v>
      </c>
      <c r="E401" s="2" t="s">
        <v>17</v>
      </c>
      <c r="F401" s="2" t="s">
        <v>18</v>
      </c>
      <c r="G401" s="2" t="s">
        <v>11</v>
      </c>
      <c r="H401" s="3">
        <v>7512</v>
      </c>
      <c r="I401" s="2" t="s">
        <v>24</v>
      </c>
      <c r="J401" s="2" t="s">
        <v>37</v>
      </c>
      <c r="K401" s="2" t="s">
        <v>20</v>
      </c>
      <c r="L401" s="2" t="s">
        <v>22</v>
      </c>
      <c r="M401" s="2" t="s">
        <v>23</v>
      </c>
      <c r="N401" s="2" t="s">
        <v>11</v>
      </c>
      <c r="O401" s="2" t="s">
        <v>793</v>
      </c>
      <c r="P401" s="2">
        <v>375561</v>
      </c>
      <c r="Q401" s="2">
        <v>31059164901026</v>
      </c>
      <c r="R401" s="3">
        <v>7711</v>
      </c>
      <c r="S401" s="12">
        <v>45440.589583333334</v>
      </c>
      <c r="T401" s="2" t="s">
        <v>516</v>
      </c>
      <c r="U401" s="2" t="s">
        <v>559</v>
      </c>
      <c r="V401" s="2" t="s">
        <v>794</v>
      </c>
      <c r="W401" s="2" t="s">
        <v>14</v>
      </c>
      <c r="X401" s="2" t="s">
        <v>15</v>
      </c>
      <c r="Y401" s="13" t="str">
        <f t="shared" si="29"/>
        <v>Domestique</v>
      </c>
      <c r="Z401" s="14">
        <v>0.85</v>
      </c>
      <c r="AA401" s="14" t="s">
        <v>1268</v>
      </c>
      <c r="AB401" s="14" t="s">
        <v>1269</v>
      </c>
      <c r="AC401" s="14" t="s">
        <v>1270</v>
      </c>
      <c r="AD401" s="2">
        <f t="shared" si="30"/>
        <v>41</v>
      </c>
      <c r="AE401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2" spans="1:31" s="2" customFormat="1" x14ac:dyDescent="0.35">
      <c r="A402" s="2" t="s">
        <v>6</v>
      </c>
      <c r="B402" s="2" t="s">
        <v>10</v>
      </c>
      <c r="C402" s="2" t="s">
        <v>16</v>
      </c>
      <c r="D402" s="2" t="s">
        <v>19</v>
      </c>
      <c r="E402" s="2" t="s">
        <v>17</v>
      </c>
      <c r="F402" s="2" t="s">
        <v>18</v>
      </c>
      <c r="G402" s="2" t="s">
        <v>11</v>
      </c>
      <c r="H402" s="3">
        <v>7512</v>
      </c>
      <c r="I402" s="2" t="s">
        <v>24</v>
      </c>
      <c r="J402" s="2" t="s">
        <v>37</v>
      </c>
      <c r="K402" s="2" t="s">
        <v>20</v>
      </c>
      <c r="L402" s="2" t="s">
        <v>22</v>
      </c>
      <c r="M402" s="2" t="s">
        <v>23</v>
      </c>
      <c r="N402" s="2" t="s">
        <v>11</v>
      </c>
      <c r="O402" s="2" t="s">
        <v>795</v>
      </c>
      <c r="P402" s="2">
        <v>375560</v>
      </c>
      <c r="Q402" s="2">
        <v>31059164901166</v>
      </c>
      <c r="R402" s="3">
        <v>7722</v>
      </c>
      <c r="S402" s="12">
        <v>45440.586805555555</v>
      </c>
      <c r="T402" s="2" t="s">
        <v>516</v>
      </c>
      <c r="U402" s="2" t="s">
        <v>559</v>
      </c>
      <c r="V402" s="2" t="s">
        <v>796</v>
      </c>
      <c r="W402" s="2" t="s">
        <v>14</v>
      </c>
      <c r="X402" s="2" t="s">
        <v>15</v>
      </c>
      <c r="Y402" s="13" t="str">
        <f t="shared" si="29"/>
        <v>Domestique</v>
      </c>
      <c r="Z402" s="14">
        <v>0.85</v>
      </c>
      <c r="AA402" s="14" t="s">
        <v>1268</v>
      </c>
      <c r="AB402" s="14" t="s">
        <v>1269</v>
      </c>
      <c r="AC402" s="14" t="s">
        <v>1270</v>
      </c>
      <c r="AD402" s="2">
        <f t="shared" si="30"/>
        <v>41</v>
      </c>
      <c r="AE402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3" spans="1:31" s="2" customFormat="1" x14ac:dyDescent="0.35">
      <c r="A403" s="2" t="s">
        <v>6</v>
      </c>
      <c r="B403" s="2" t="s">
        <v>10</v>
      </c>
      <c r="C403" s="2" t="s">
        <v>16</v>
      </c>
      <c r="D403" s="2" t="s">
        <v>19</v>
      </c>
      <c r="E403" s="2" t="s">
        <v>17</v>
      </c>
      <c r="F403" s="2" t="s">
        <v>18</v>
      </c>
      <c r="G403" s="2" t="s">
        <v>11</v>
      </c>
      <c r="H403" s="3">
        <v>7512</v>
      </c>
      <c r="I403" s="2" t="s">
        <v>24</v>
      </c>
      <c r="J403" s="2" t="s">
        <v>37</v>
      </c>
      <c r="K403" s="2" t="s">
        <v>20</v>
      </c>
      <c r="L403" s="2" t="s">
        <v>22</v>
      </c>
      <c r="M403" s="2" t="s">
        <v>23</v>
      </c>
      <c r="N403" s="2" t="s">
        <v>11</v>
      </c>
      <c r="O403" s="2" t="s">
        <v>797</v>
      </c>
      <c r="P403" s="2">
        <v>375556</v>
      </c>
      <c r="Q403" s="2">
        <v>31059164901034</v>
      </c>
      <c r="R403" s="3">
        <v>7711</v>
      </c>
      <c r="S403" s="12">
        <v>45440.581944444442</v>
      </c>
      <c r="T403" s="2" t="s">
        <v>516</v>
      </c>
      <c r="U403" s="2" t="s">
        <v>559</v>
      </c>
      <c r="V403" s="2" t="s">
        <v>798</v>
      </c>
      <c r="W403" s="2" t="s">
        <v>14</v>
      </c>
      <c r="X403" s="2" t="s">
        <v>15</v>
      </c>
      <c r="Y403" s="13" t="str">
        <f t="shared" si="29"/>
        <v>Domestique</v>
      </c>
      <c r="Z403" s="14">
        <v>0.85</v>
      </c>
      <c r="AA403" s="14" t="s">
        <v>1268</v>
      </c>
      <c r="AB403" s="14" t="s">
        <v>1269</v>
      </c>
      <c r="AC403" s="14" t="s">
        <v>1270</v>
      </c>
      <c r="AD403" s="2">
        <f t="shared" si="30"/>
        <v>41</v>
      </c>
      <c r="AE403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4" spans="1:31" s="2" customFormat="1" x14ac:dyDescent="0.35">
      <c r="A404" s="2" t="s">
        <v>6</v>
      </c>
      <c r="B404" s="2" t="s">
        <v>10</v>
      </c>
      <c r="C404" s="2" t="s">
        <v>16</v>
      </c>
      <c r="D404" s="2" t="s">
        <v>19</v>
      </c>
      <c r="E404" s="2" t="s">
        <v>17</v>
      </c>
      <c r="F404" s="2" t="s">
        <v>18</v>
      </c>
      <c r="G404" s="2" t="s">
        <v>11</v>
      </c>
      <c r="H404" s="3">
        <v>7512</v>
      </c>
      <c r="I404" s="2" t="s">
        <v>24</v>
      </c>
      <c r="J404" s="2" t="s">
        <v>37</v>
      </c>
      <c r="K404" s="2" t="s">
        <v>20</v>
      </c>
      <c r="L404" s="2" t="s">
        <v>22</v>
      </c>
      <c r="M404" s="2" t="s">
        <v>23</v>
      </c>
      <c r="N404" s="2" t="s">
        <v>11</v>
      </c>
      <c r="O404" s="2" t="s">
        <v>799</v>
      </c>
      <c r="P404" s="2">
        <v>375551</v>
      </c>
      <c r="Q404" s="2">
        <v>31059164902164</v>
      </c>
      <c r="R404" s="3">
        <v>7711</v>
      </c>
      <c r="S404" s="12">
        <v>45440.572916666664</v>
      </c>
      <c r="T404" s="2" t="s">
        <v>516</v>
      </c>
      <c r="U404" s="2" t="s">
        <v>674</v>
      </c>
      <c r="V404" s="2" t="s">
        <v>800</v>
      </c>
      <c r="W404" s="2" t="s">
        <v>14</v>
      </c>
      <c r="X404" s="2" t="s">
        <v>15</v>
      </c>
      <c r="Y404" s="13" t="str">
        <f t="shared" si="29"/>
        <v>Domestique</v>
      </c>
      <c r="Z404" s="14">
        <v>0.85</v>
      </c>
      <c r="AA404" s="14" t="s">
        <v>1268</v>
      </c>
      <c r="AB404" s="14" t="s">
        <v>1269</v>
      </c>
      <c r="AC404" s="14" t="s">
        <v>1270</v>
      </c>
      <c r="AD404" s="2">
        <f t="shared" si="30"/>
        <v>41</v>
      </c>
      <c r="AE404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5" spans="1:31" s="2" customFormat="1" x14ac:dyDescent="0.35">
      <c r="A405" s="2" t="s">
        <v>6</v>
      </c>
      <c r="B405" s="2" t="s">
        <v>10</v>
      </c>
      <c r="C405" s="2" t="s">
        <v>16</v>
      </c>
      <c r="D405" s="2" t="s">
        <v>19</v>
      </c>
      <c r="E405" s="2" t="s">
        <v>17</v>
      </c>
      <c r="F405" s="2" t="s">
        <v>18</v>
      </c>
      <c r="G405" s="2" t="s">
        <v>11</v>
      </c>
      <c r="H405" s="3">
        <v>7512</v>
      </c>
      <c r="I405" s="2" t="s">
        <v>24</v>
      </c>
      <c r="J405" s="2" t="s">
        <v>37</v>
      </c>
      <c r="K405" s="2" t="s">
        <v>20</v>
      </c>
      <c r="L405" s="2" t="s">
        <v>22</v>
      </c>
      <c r="M405" s="2" t="s">
        <v>23</v>
      </c>
      <c r="N405" s="2" t="s">
        <v>11</v>
      </c>
      <c r="O405" s="2" t="s">
        <v>801</v>
      </c>
      <c r="P405" s="2">
        <v>375549</v>
      </c>
      <c r="Q405" s="2">
        <v>31059164902172</v>
      </c>
      <c r="R405" s="3">
        <v>7711</v>
      </c>
      <c r="S405" s="12">
        <v>45440.570138888892</v>
      </c>
      <c r="T405" s="2" t="s">
        <v>516</v>
      </c>
      <c r="U405" s="2" t="s">
        <v>674</v>
      </c>
      <c r="V405" s="2" t="s">
        <v>802</v>
      </c>
      <c r="W405" s="2" t="s">
        <v>14</v>
      </c>
      <c r="X405" s="2" t="s">
        <v>15</v>
      </c>
      <c r="Y405" s="13" t="str">
        <f t="shared" si="29"/>
        <v>Domestique</v>
      </c>
      <c r="Z405" s="14">
        <v>0.85</v>
      </c>
      <c r="AA405" s="14" t="s">
        <v>1268</v>
      </c>
      <c r="AB405" s="14" t="s">
        <v>1269</v>
      </c>
      <c r="AC405" s="14" t="s">
        <v>1270</v>
      </c>
      <c r="AD405" s="2">
        <f t="shared" si="30"/>
        <v>41</v>
      </c>
      <c r="AE405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6" spans="1:31" s="2" customFormat="1" x14ac:dyDescent="0.35">
      <c r="A406" s="2" t="s">
        <v>6</v>
      </c>
      <c r="B406" s="2" t="s">
        <v>10</v>
      </c>
      <c r="C406" s="2" t="s">
        <v>16</v>
      </c>
      <c r="D406" s="2" t="s">
        <v>19</v>
      </c>
      <c r="E406" s="2" t="s">
        <v>17</v>
      </c>
      <c r="F406" s="2" t="s">
        <v>18</v>
      </c>
      <c r="G406" s="2" t="s">
        <v>11</v>
      </c>
      <c r="H406" s="3">
        <v>7512</v>
      </c>
      <c r="I406" s="2" t="s">
        <v>24</v>
      </c>
      <c r="J406" s="2" t="s">
        <v>37</v>
      </c>
      <c r="K406" s="2" t="s">
        <v>20</v>
      </c>
      <c r="L406" s="2" t="s">
        <v>22</v>
      </c>
      <c r="M406" s="2" t="s">
        <v>23</v>
      </c>
      <c r="N406" s="2" t="s">
        <v>11</v>
      </c>
      <c r="O406" s="2" t="s">
        <v>803</v>
      </c>
      <c r="P406" s="2">
        <v>375547</v>
      </c>
      <c r="Q406" s="2">
        <v>31059164902214</v>
      </c>
      <c r="R406" s="3">
        <v>7711</v>
      </c>
      <c r="S406" s="12">
        <v>45440.567361111112</v>
      </c>
      <c r="T406" s="2" t="s">
        <v>516</v>
      </c>
      <c r="U406" s="2" t="s">
        <v>674</v>
      </c>
      <c r="V406" s="2" t="s">
        <v>804</v>
      </c>
      <c r="W406" s="2" t="s">
        <v>14</v>
      </c>
      <c r="X406" s="2" t="s">
        <v>15</v>
      </c>
      <c r="Y406" s="13" t="str">
        <f t="shared" si="29"/>
        <v>Domestique</v>
      </c>
      <c r="Z406" s="14">
        <v>0.85</v>
      </c>
      <c r="AA406" s="14" t="s">
        <v>1268</v>
      </c>
      <c r="AB406" s="14" t="s">
        <v>1269</v>
      </c>
      <c r="AC406" s="14" t="s">
        <v>1270</v>
      </c>
      <c r="AD406" s="2">
        <f t="shared" si="30"/>
        <v>41</v>
      </c>
      <c r="AE406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7" spans="1:31" s="2" customFormat="1" x14ac:dyDescent="0.35">
      <c r="A407" s="2" t="s">
        <v>6</v>
      </c>
      <c r="B407" s="2" t="s">
        <v>10</v>
      </c>
      <c r="C407" s="2" t="s">
        <v>16</v>
      </c>
      <c r="D407" s="2" t="s">
        <v>19</v>
      </c>
      <c r="E407" s="2" t="s">
        <v>17</v>
      </c>
      <c r="F407" s="2" t="s">
        <v>18</v>
      </c>
      <c r="G407" s="2" t="s">
        <v>11</v>
      </c>
      <c r="H407" s="3">
        <v>7512</v>
      </c>
      <c r="I407" s="2" t="s">
        <v>24</v>
      </c>
      <c r="J407" s="2" t="s">
        <v>37</v>
      </c>
      <c r="K407" s="2" t="s">
        <v>20</v>
      </c>
      <c r="L407" s="2" t="s">
        <v>22</v>
      </c>
      <c r="M407" s="2" t="s">
        <v>23</v>
      </c>
      <c r="N407" s="2" t="s">
        <v>11</v>
      </c>
      <c r="O407" s="2" t="s">
        <v>805</v>
      </c>
      <c r="P407" s="2">
        <v>375546</v>
      </c>
      <c r="Q407" s="2">
        <v>31059164902198</v>
      </c>
      <c r="R407" s="3">
        <v>7711</v>
      </c>
      <c r="S407" s="12">
        <v>45440.564583333333</v>
      </c>
      <c r="T407" s="2" t="s">
        <v>516</v>
      </c>
      <c r="U407" s="2" t="s">
        <v>674</v>
      </c>
      <c r="V407" s="2" t="s">
        <v>806</v>
      </c>
      <c r="W407" s="2" t="s">
        <v>14</v>
      </c>
      <c r="X407" s="2" t="s">
        <v>15</v>
      </c>
      <c r="Y407" s="13" t="str">
        <f t="shared" si="29"/>
        <v>Domestique</v>
      </c>
      <c r="Z407" s="14">
        <v>0.85</v>
      </c>
      <c r="AA407" s="14" t="s">
        <v>1268</v>
      </c>
      <c r="AB407" s="14" t="s">
        <v>1269</v>
      </c>
      <c r="AC407" s="14" t="s">
        <v>1270</v>
      </c>
      <c r="AD407" s="2">
        <f t="shared" si="30"/>
        <v>41</v>
      </c>
      <c r="AE407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8" spans="1:31" s="2" customFormat="1" x14ac:dyDescent="0.35">
      <c r="A408" s="2" t="s">
        <v>6</v>
      </c>
      <c r="B408" s="2" t="s">
        <v>10</v>
      </c>
      <c r="C408" s="2" t="s">
        <v>16</v>
      </c>
      <c r="D408" s="2" t="s">
        <v>19</v>
      </c>
      <c r="E408" s="2" t="s">
        <v>17</v>
      </c>
      <c r="F408" s="2" t="s">
        <v>18</v>
      </c>
      <c r="G408" s="2" t="s">
        <v>11</v>
      </c>
      <c r="H408" s="3">
        <v>7512</v>
      </c>
      <c r="I408" s="2" t="s">
        <v>24</v>
      </c>
      <c r="J408" s="2" t="s">
        <v>37</v>
      </c>
      <c r="K408" s="2" t="s">
        <v>20</v>
      </c>
      <c r="L408" s="2" t="s">
        <v>22</v>
      </c>
      <c r="M408" s="2" t="s">
        <v>23</v>
      </c>
      <c r="N408" s="2" t="s">
        <v>11</v>
      </c>
      <c r="O408" s="2" t="s">
        <v>807</v>
      </c>
      <c r="P408" s="2">
        <v>375544</v>
      </c>
      <c r="Q408" s="2">
        <v>31059164902065</v>
      </c>
      <c r="R408" s="3">
        <v>7711</v>
      </c>
      <c r="S408" s="12">
        <v>45440.561805555553</v>
      </c>
      <c r="T408" s="2" t="s">
        <v>516</v>
      </c>
      <c r="U408" s="2" t="s">
        <v>674</v>
      </c>
      <c r="V408" s="2" t="s">
        <v>808</v>
      </c>
      <c r="W408" s="2" t="s">
        <v>14</v>
      </c>
      <c r="X408" s="2" t="s">
        <v>15</v>
      </c>
      <c r="Y408" s="13" t="str">
        <f t="shared" si="29"/>
        <v>Domestique</v>
      </c>
      <c r="Z408" s="14">
        <v>0.85</v>
      </c>
      <c r="AA408" s="14" t="s">
        <v>1268</v>
      </c>
      <c r="AB408" s="14" t="s">
        <v>1269</v>
      </c>
      <c r="AC408" s="14" t="s">
        <v>1270</v>
      </c>
      <c r="AD408" s="2">
        <f t="shared" si="30"/>
        <v>41</v>
      </c>
      <c r="AE408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09" spans="1:31" s="2" customFormat="1" x14ac:dyDescent="0.35">
      <c r="A409" s="2" t="s">
        <v>6</v>
      </c>
      <c r="B409" s="2" t="s">
        <v>10</v>
      </c>
      <c r="C409" s="2" t="s">
        <v>16</v>
      </c>
      <c r="D409" s="2" t="s">
        <v>19</v>
      </c>
      <c r="E409" s="2" t="s">
        <v>17</v>
      </c>
      <c r="F409" s="2" t="s">
        <v>18</v>
      </c>
      <c r="G409" s="2" t="s">
        <v>11</v>
      </c>
      <c r="H409" s="3">
        <v>7512</v>
      </c>
      <c r="I409" s="2" t="s">
        <v>24</v>
      </c>
      <c r="J409" s="2" t="s">
        <v>37</v>
      </c>
      <c r="K409" s="2" t="s">
        <v>20</v>
      </c>
      <c r="L409" s="2" t="s">
        <v>22</v>
      </c>
      <c r="M409" s="2" t="s">
        <v>23</v>
      </c>
      <c r="N409" s="2" t="s">
        <v>11</v>
      </c>
      <c r="O409" s="2" t="s">
        <v>809</v>
      </c>
      <c r="P409" s="2">
        <v>375542</v>
      </c>
      <c r="Q409" s="2">
        <v>31059164902057</v>
      </c>
      <c r="R409" s="3">
        <v>7711</v>
      </c>
      <c r="S409" s="12">
        <v>45440.558333333334</v>
      </c>
      <c r="T409" s="2" t="s">
        <v>516</v>
      </c>
      <c r="U409" s="2" t="s">
        <v>674</v>
      </c>
      <c r="V409" s="2" t="s">
        <v>810</v>
      </c>
      <c r="W409" s="2" t="s">
        <v>14</v>
      </c>
      <c r="X409" s="2" t="s">
        <v>15</v>
      </c>
      <c r="Y409" s="13" t="str">
        <f t="shared" si="29"/>
        <v>Domestique</v>
      </c>
      <c r="Z409" s="14">
        <v>0.85</v>
      </c>
      <c r="AA409" s="14" t="s">
        <v>1268</v>
      </c>
      <c r="AB409" s="14" t="s">
        <v>1269</v>
      </c>
      <c r="AC409" s="14" t="s">
        <v>1270</v>
      </c>
      <c r="AD409" s="2">
        <f t="shared" si="30"/>
        <v>41</v>
      </c>
      <c r="AE409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0" spans="1:31" s="2" customFormat="1" x14ac:dyDescent="0.35">
      <c r="A410" s="2" t="s">
        <v>6</v>
      </c>
      <c r="B410" s="2" t="s">
        <v>10</v>
      </c>
      <c r="C410" s="2" t="s">
        <v>16</v>
      </c>
      <c r="D410" s="2" t="s">
        <v>19</v>
      </c>
      <c r="E410" s="2" t="s">
        <v>17</v>
      </c>
      <c r="F410" s="2" t="s">
        <v>18</v>
      </c>
      <c r="G410" s="2" t="s">
        <v>11</v>
      </c>
      <c r="H410" s="3">
        <v>7512</v>
      </c>
      <c r="I410" s="2" t="s">
        <v>24</v>
      </c>
      <c r="J410" s="2" t="s">
        <v>37</v>
      </c>
      <c r="K410" s="2" t="s">
        <v>20</v>
      </c>
      <c r="L410" s="2" t="s">
        <v>22</v>
      </c>
      <c r="M410" s="2" t="s">
        <v>23</v>
      </c>
      <c r="N410" s="2" t="s">
        <v>11</v>
      </c>
      <c r="O410" s="2" t="s">
        <v>811</v>
      </c>
      <c r="P410" s="2">
        <v>375522</v>
      </c>
      <c r="Q410" s="2">
        <v>31059164901802</v>
      </c>
      <c r="R410" s="3">
        <v>7711</v>
      </c>
      <c r="S410" s="12">
        <v>45440.517361111109</v>
      </c>
      <c r="T410" s="2" t="s">
        <v>516</v>
      </c>
      <c r="U410" s="2" t="s">
        <v>674</v>
      </c>
      <c r="V410" s="2" t="s">
        <v>812</v>
      </c>
      <c r="W410" s="2" t="s">
        <v>14</v>
      </c>
      <c r="X410" s="2" t="s">
        <v>15</v>
      </c>
      <c r="Y410" s="13" t="str">
        <f t="shared" si="29"/>
        <v>Domestique</v>
      </c>
      <c r="Z410" s="14">
        <v>0.85</v>
      </c>
      <c r="AA410" s="14" t="s">
        <v>1268</v>
      </c>
      <c r="AB410" s="14" t="s">
        <v>1269</v>
      </c>
      <c r="AC410" s="14" t="s">
        <v>1270</v>
      </c>
      <c r="AD410" s="2">
        <f t="shared" si="30"/>
        <v>41</v>
      </c>
      <c r="AE410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1" spans="1:31" s="2" customFormat="1" x14ac:dyDescent="0.35">
      <c r="A411" s="2" t="s">
        <v>6</v>
      </c>
      <c r="B411" s="2" t="s">
        <v>10</v>
      </c>
      <c r="C411" s="2" t="s">
        <v>16</v>
      </c>
      <c r="D411" s="2" t="s">
        <v>19</v>
      </c>
      <c r="E411" s="2" t="s">
        <v>17</v>
      </c>
      <c r="F411" s="2" t="s">
        <v>18</v>
      </c>
      <c r="G411" s="2" t="s">
        <v>11</v>
      </c>
      <c r="H411" s="3">
        <v>7512</v>
      </c>
      <c r="I411" s="2" t="s">
        <v>24</v>
      </c>
      <c r="J411" s="2" t="s">
        <v>37</v>
      </c>
      <c r="K411" s="2" t="s">
        <v>20</v>
      </c>
      <c r="L411" s="2" t="s">
        <v>22</v>
      </c>
      <c r="M411" s="2" t="s">
        <v>23</v>
      </c>
      <c r="N411" s="2" t="s">
        <v>11</v>
      </c>
      <c r="O411" s="2" t="s">
        <v>813</v>
      </c>
      <c r="P411" s="2">
        <v>375417</v>
      </c>
      <c r="Q411" s="2">
        <v>31059164901000</v>
      </c>
      <c r="R411" s="3">
        <v>7711</v>
      </c>
      <c r="S411" s="12">
        <v>45440.509722222225</v>
      </c>
      <c r="T411" s="2" t="s">
        <v>516</v>
      </c>
      <c r="U411" s="2" t="s">
        <v>674</v>
      </c>
      <c r="V411" s="2" t="s">
        <v>814</v>
      </c>
      <c r="W411" s="2" t="s">
        <v>14</v>
      </c>
      <c r="X411" s="2" t="s">
        <v>15</v>
      </c>
      <c r="Y411" s="13" t="str">
        <f t="shared" si="29"/>
        <v>Domestique</v>
      </c>
      <c r="Z411" s="14">
        <v>0.85</v>
      </c>
      <c r="AA411" s="14" t="s">
        <v>1268</v>
      </c>
      <c r="AB411" s="14" t="s">
        <v>1269</v>
      </c>
      <c r="AC411" s="14" t="s">
        <v>1270</v>
      </c>
      <c r="AD411" s="2">
        <f t="shared" si="30"/>
        <v>41</v>
      </c>
      <c r="AE411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2" spans="1:31" s="2" customFormat="1" x14ac:dyDescent="0.35">
      <c r="A412" s="2" t="s">
        <v>6</v>
      </c>
      <c r="B412" s="2" t="s">
        <v>10</v>
      </c>
      <c r="C412" s="2" t="s">
        <v>16</v>
      </c>
      <c r="D412" s="2" t="s">
        <v>19</v>
      </c>
      <c r="E412" s="2" t="s">
        <v>17</v>
      </c>
      <c r="F412" s="2" t="s">
        <v>18</v>
      </c>
      <c r="G412" s="2" t="s">
        <v>11</v>
      </c>
      <c r="H412" s="3">
        <v>7512</v>
      </c>
      <c r="I412" s="2" t="s">
        <v>24</v>
      </c>
      <c r="J412" s="2" t="s">
        <v>37</v>
      </c>
      <c r="K412" s="2" t="s">
        <v>20</v>
      </c>
      <c r="L412" s="2" t="s">
        <v>22</v>
      </c>
      <c r="M412" s="2" t="s">
        <v>23</v>
      </c>
      <c r="N412" s="2" t="s">
        <v>11</v>
      </c>
      <c r="O412" s="2" t="s">
        <v>815</v>
      </c>
      <c r="P412" s="2">
        <v>375416</v>
      </c>
      <c r="Q412" s="2">
        <v>31059164900994</v>
      </c>
      <c r="R412" s="3">
        <v>7711</v>
      </c>
      <c r="S412" s="12">
        <v>45440.506944444445</v>
      </c>
      <c r="T412" s="2" t="s">
        <v>516</v>
      </c>
      <c r="U412" s="2" t="s">
        <v>674</v>
      </c>
      <c r="V412" s="2" t="s">
        <v>816</v>
      </c>
      <c r="W412" s="2" t="s">
        <v>14</v>
      </c>
      <c r="X412" s="2" t="s">
        <v>15</v>
      </c>
      <c r="Y412" s="13" t="str">
        <f t="shared" si="29"/>
        <v>Domestique</v>
      </c>
      <c r="Z412" s="14">
        <v>0.85</v>
      </c>
      <c r="AA412" s="14" t="s">
        <v>1268</v>
      </c>
      <c r="AB412" s="14" t="s">
        <v>1269</v>
      </c>
      <c r="AC412" s="14" t="s">
        <v>1270</v>
      </c>
      <c r="AD412" s="2">
        <f t="shared" si="30"/>
        <v>41</v>
      </c>
      <c r="AE412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3" spans="1:31" s="2" customFormat="1" x14ac:dyDescent="0.35">
      <c r="A413" s="2" t="s">
        <v>6</v>
      </c>
      <c r="B413" s="2" t="s">
        <v>10</v>
      </c>
      <c r="C413" s="2" t="s">
        <v>16</v>
      </c>
      <c r="D413" s="2" t="s">
        <v>19</v>
      </c>
      <c r="E413" s="2" t="s">
        <v>17</v>
      </c>
      <c r="F413" s="2" t="s">
        <v>18</v>
      </c>
      <c r="G413" s="2" t="s">
        <v>11</v>
      </c>
      <c r="H413" s="3">
        <v>7512</v>
      </c>
      <c r="I413" s="2" t="s">
        <v>24</v>
      </c>
      <c r="J413" s="2" t="s">
        <v>37</v>
      </c>
      <c r="K413" s="2" t="s">
        <v>20</v>
      </c>
      <c r="L413" s="2" t="s">
        <v>22</v>
      </c>
      <c r="M413" s="2" t="s">
        <v>23</v>
      </c>
      <c r="N413" s="2" t="s">
        <v>11</v>
      </c>
      <c r="O413" s="2" t="s">
        <v>817</v>
      </c>
      <c r="P413" s="2">
        <v>375414</v>
      </c>
      <c r="Q413" s="2">
        <v>31059164900945</v>
      </c>
      <c r="R413" s="3">
        <v>7711</v>
      </c>
      <c r="S413" s="12">
        <v>45440.503472222219</v>
      </c>
      <c r="T413" s="2" t="s">
        <v>516</v>
      </c>
      <c r="U413" s="2" t="s">
        <v>674</v>
      </c>
      <c r="V413" s="2" t="s">
        <v>818</v>
      </c>
      <c r="W413" s="2" t="s">
        <v>14</v>
      </c>
      <c r="X413" s="2" t="s">
        <v>15</v>
      </c>
      <c r="Y413" s="13" t="str">
        <f t="shared" si="29"/>
        <v>Domestique</v>
      </c>
      <c r="Z413" s="14">
        <v>0.85</v>
      </c>
      <c r="AA413" s="14" t="s">
        <v>1268</v>
      </c>
      <c r="AB413" s="14" t="s">
        <v>1269</v>
      </c>
      <c r="AC413" s="14" t="s">
        <v>1270</v>
      </c>
      <c r="AD413" s="2">
        <f t="shared" si="30"/>
        <v>41</v>
      </c>
      <c r="AE413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4" spans="1:31" s="2" customFormat="1" x14ac:dyDescent="0.35">
      <c r="A414" s="2" t="s">
        <v>6</v>
      </c>
      <c r="B414" s="2" t="s">
        <v>10</v>
      </c>
      <c r="C414" s="2" t="s">
        <v>16</v>
      </c>
      <c r="D414" s="2" t="s">
        <v>19</v>
      </c>
      <c r="E414" s="2" t="s">
        <v>17</v>
      </c>
      <c r="F414" s="2" t="s">
        <v>18</v>
      </c>
      <c r="G414" s="2" t="s">
        <v>11</v>
      </c>
      <c r="H414" s="3">
        <v>7512</v>
      </c>
      <c r="I414" s="2" t="s">
        <v>24</v>
      </c>
      <c r="J414" s="2" t="s">
        <v>37</v>
      </c>
      <c r="K414" s="2" t="s">
        <v>20</v>
      </c>
      <c r="L414" s="2" t="s">
        <v>22</v>
      </c>
      <c r="M414" s="2" t="s">
        <v>23</v>
      </c>
      <c r="N414" s="2" t="s">
        <v>11</v>
      </c>
      <c r="O414" s="2" t="s">
        <v>819</v>
      </c>
      <c r="P414" s="2">
        <v>375410</v>
      </c>
      <c r="Q414" s="2">
        <v>31059164900986</v>
      </c>
      <c r="R414" s="3">
        <v>7711</v>
      </c>
      <c r="S414" s="12">
        <v>45440.5</v>
      </c>
      <c r="T414" s="2" t="s">
        <v>516</v>
      </c>
      <c r="U414" s="2" t="s">
        <v>674</v>
      </c>
      <c r="V414" s="2" t="s">
        <v>820</v>
      </c>
      <c r="W414" s="2" t="s">
        <v>14</v>
      </c>
      <c r="X414" s="2" t="s">
        <v>15</v>
      </c>
      <c r="Y414" s="13" t="str">
        <f t="shared" si="29"/>
        <v>Domestique</v>
      </c>
      <c r="Z414" s="14">
        <v>0.85</v>
      </c>
      <c r="AA414" s="14" t="s">
        <v>1268</v>
      </c>
      <c r="AB414" s="14" t="s">
        <v>1269</v>
      </c>
      <c r="AC414" s="14" t="s">
        <v>1270</v>
      </c>
      <c r="AD414" s="2">
        <f t="shared" si="30"/>
        <v>41</v>
      </c>
      <c r="AE414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5" spans="1:31" s="2" customFormat="1" x14ac:dyDescent="0.35">
      <c r="A415" s="2" t="s">
        <v>6</v>
      </c>
      <c r="B415" s="2" t="s">
        <v>10</v>
      </c>
      <c r="C415" s="2" t="s">
        <v>16</v>
      </c>
      <c r="D415" s="2" t="s">
        <v>19</v>
      </c>
      <c r="E415" s="2" t="s">
        <v>17</v>
      </c>
      <c r="F415" s="2" t="s">
        <v>18</v>
      </c>
      <c r="G415" s="2" t="s">
        <v>11</v>
      </c>
      <c r="H415" s="3">
        <v>7512</v>
      </c>
      <c r="I415" s="2" t="s">
        <v>24</v>
      </c>
      <c r="J415" s="2" t="s">
        <v>37</v>
      </c>
      <c r="K415" s="2" t="s">
        <v>20</v>
      </c>
      <c r="L415" s="2" t="s">
        <v>22</v>
      </c>
      <c r="M415" s="2" t="s">
        <v>23</v>
      </c>
      <c r="N415" s="2" t="s">
        <v>11</v>
      </c>
      <c r="O415" s="2" t="s">
        <v>821</v>
      </c>
      <c r="P415" s="2">
        <v>375404</v>
      </c>
      <c r="Q415" s="2">
        <v>31059164900960</v>
      </c>
      <c r="R415" s="3">
        <v>7711</v>
      </c>
      <c r="S415" s="12">
        <v>45440.494444444441</v>
      </c>
      <c r="T415" s="2" t="s">
        <v>516</v>
      </c>
      <c r="U415" s="2" t="s">
        <v>674</v>
      </c>
      <c r="V415" s="2" t="s">
        <v>822</v>
      </c>
      <c r="W415" s="2" t="s">
        <v>14</v>
      </c>
      <c r="X415" s="2" t="s">
        <v>15</v>
      </c>
      <c r="Y415" s="13" t="str">
        <f t="shared" si="29"/>
        <v>Domestique</v>
      </c>
      <c r="Z415" s="14">
        <v>0.85</v>
      </c>
      <c r="AA415" s="14" t="s">
        <v>1268</v>
      </c>
      <c r="AB415" s="14" t="s">
        <v>1269</v>
      </c>
      <c r="AC415" s="14" t="s">
        <v>1270</v>
      </c>
      <c r="AD415" s="2">
        <f t="shared" si="30"/>
        <v>41</v>
      </c>
      <c r="AE415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6" spans="1:31" s="2" customFormat="1" x14ac:dyDescent="0.35">
      <c r="A416" s="2" t="s">
        <v>6</v>
      </c>
      <c r="B416" s="2" t="s">
        <v>10</v>
      </c>
      <c r="C416" s="2" t="s">
        <v>16</v>
      </c>
      <c r="D416" s="2" t="s">
        <v>19</v>
      </c>
      <c r="E416" s="2" t="s">
        <v>17</v>
      </c>
      <c r="F416" s="2" t="s">
        <v>18</v>
      </c>
      <c r="G416" s="2" t="s">
        <v>11</v>
      </c>
      <c r="H416" s="3">
        <v>7512</v>
      </c>
      <c r="I416" s="2" t="s">
        <v>24</v>
      </c>
      <c r="J416" s="2" t="s">
        <v>37</v>
      </c>
      <c r="K416" s="2" t="s">
        <v>20</v>
      </c>
      <c r="L416" s="2" t="s">
        <v>22</v>
      </c>
      <c r="M416" s="2" t="s">
        <v>23</v>
      </c>
      <c r="N416" s="2" t="s">
        <v>11</v>
      </c>
      <c r="O416" s="2" t="s">
        <v>823</v>
      </c>
      <c r="P416" s="2">
        <v>375400</v>
      </c>
      <c r="Q416" s="2">
        <v>31059164900937</v>
      </c>
      <c r="R416" s="3">
        <v>7711</v>
      </c>
      <c r="S416" s="12">
        <v>45440.490972222222</v>
      </c>
      <c r="T416" s="2" t="s">
        <v>516</v>
      </c>
      <c r="U416" s="2" t="s">
        <v>674</v>
      </c>
      <c r="V416" s="2" t="s">
        <v>824</v>
      </c>
      <c r="W416" s="2" t="s">
        <v>14</v>
      </c>
      <c r="X416" s="2" t="s">
        <v>15</v>
      </c>
      <c r="Y416" s="13" t="str">
        <f t="shared" si="29"/>
        <v>Domestique</v>
      </c>
      <c r="Z416" s="14">
        <v>0.85</v>
      </c>
      <c r="AA416" s="14" t="s">
        <v>1268</v>
      </c>
      <c r="AB416" s="14" t="s">
        <v>1269</v>
      </c>
      <c r="AC416" s="14" t="s">
        <v>1270</v>
      </c>
      <c r="AD416" s="2">
        <f t="shared" si="30"/>
        <v>41</v>
      </c>
      <c r="AE416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7" spans="1:31" s="2" customFormat="1" x14ac:dyDescent="0.35">
      <c r="A417" s="2" t="s">
        <v>6</v>
      </c>
      <c r="B417" s="2" t="s">
        <v>10</v>
      </c>
      <c r="C417" s="2" t="s">
        <v>16</v>
      </c>
      <c r="D417" s="2" t="s">
        <v>19</v>
      </c>
      <c r="E417" s="2" t="s">
        <v>17</v>
      </c>
      <c r="F417" s="2" t="s">
        <v>18</v>
      </c>
      <c r="G417" s="2" t="s">
        <v>11</v>
      </c>
      <c r="H417" s="3">
        <v>7512</v>
      </c>
      <c r="I417" s="2" t="s">
        <v>24</v>
      </c>
      <c r="J417" s="2" t="s">
        <v>37</v>
      </c>
      <c r="K417" s="2" t="s">
        <v>20</v>
      </c>
      <c r="L417" s="2" t="s">
        <v>22</v>
      </c>
      <c r="M417" s="2" t="s">
        <v>23</v>
      </c>
      <c r="N417" s="2" t="s">
        <v>11</v>
      </c>
      <c r="O417" s="2" t="s">
        <v>825</v>
      </c>
      <c r="P417" s="2">
        <v>375383</v>
      </c>
      <c r="Q417" s="2">
        <v>31059164900978</v>
      </c>
      <c r="R417" s="3">
        <v>7711</v>
      </c>
      <c r="S417" s="12">
        <v>45440.477083333331</v>
      </c>
      <c r="T417" s="2" t="s">
        <v>516</v>
      </c>
      <c r="U417" s="2" t="s">
        <v>674</v>
      </c>
      <c r="V417" s="2" t="s">
        <v>826</v>
      </c>
      <c r="W417" s="2" t="s">
        <v>14</v>
      </c>
      <c r="X417" s="2" t="s">
        <v>15</v>
      </c>
      <c r="Y417" s="13" t="str">
        <f t="shared" si="29"/>
        <v>Domestique</v>
      </c>
      <c r="Z417" s="14">
        <v>0.85</v>
      </c>
      <c r="AA417" s="14" t="s">
        <v>1268</v>
      </c>
      <c r="AB417" s="14" t="s">
        <v>1269</v>
      </c>
      <c r="AC417" s="14" t="s">
        <v>1270</v>
      </c>
      <c r="AD417" s="2">
        <f t="shared" si="30"/>
        <v>41</v>
      </c>
      <c r="AE417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8" spans="1:31" s="2" customFormat="1" x14ac:dyDescent="0.35">
      <c r="A418" s="2" t="s">
        <v>6</v>
      </c>
      <c r="B418" s="2" t="s">
        <v>10</v>
      </c>
      <c r="C418" s="2" t="s">
        <v>16</v>
      </c>
      <c r="D418" s="2" t="s">
        <v>19</v>
      </c>
      <c r="E418" s="2" t="s">
        <v>17</v>
      </c>
      <c r="F418" s="2" t="s">
        <v>18</v>
      </c>
      <c r="G418" s="2" t="s">
        <v>11</v>
      </c>
      <c r="H418" s="3">
        <v>7512</v>
      </c>
      <c r="I418" s="2" t="s">
        <v>24</v>
      </c>
      <c r="J418" s="2" t="s">
        <v>37</v>
      </c>
      <c r="K418" s="2" t="s">
        <v>20</v>
      </c>
      <c r="L418" s="2" t="s">
        <v>22</v>
      </c>
      <c r="M418" s="2" t="s">
        <v>23</v>
      </c>
      <c r="N418" s="2" t="s">
        <v>11</v>
      </c>
      <c r="O418" s="2" t="s">
        <v>827</v>
      </c>
      <c r="P418" s="2">
        <v>375378</v>
      </c>
      <c r="Q418" s="2">
        <v>31059164900796</v>
      </c>
      <c r="R418" s="3">
        <v>7711</v>
      </c>
      <c r="S418" s="12">
        <v>45440.472916666666</v>
      </c>
      <c r="T418" s="2" t="s">
        <v>516</v>
      </c>
      <c r="U418" s="2" t="s">
        <v>674</v>
      </c>
      <c r="V418" s="2" t="s">
        <v>828</v>
      </c>
      <c r="W418" s="2" t="s">
        <v>14</v>
      </c>
      <c r="X418" s="2" t="s">
        <v>15</v>
      </c>
      <c r="Y418" s="13" t="str">
        <f t="shared" si="29"/>
        <v>Domestique</v>
      </c>
      <c r="Z418" s="14">
        <v>0.85</v>
      </c>
      <c r="AA418" s="14" t="s">
        <v>1268</v>
      </c>
      <c r="AB418" s="14" t="s">
        <v>1269</v>
      </c>
      <c r="AC418" s="14" t="s">
        <v>1270</v>
      </c>
      <c r="AD418" s="2">
        <f t="shared" si="30"/>
        <v>41</v>
      </c>
      <c r="AE418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19" spans="1:31" s="2" customFormat="1" x14ac:dyDescent="0.35">
      <c r="A419" s="2" t="s">
        <v>6</v>
      </c>
      <c r="B419" s="2" t="s">
        <v>10</v>
      </c>
      <c r="C419" s="2" t="s">
        <v>16</v>
      </c>
      <c r="D419" s="2" t="s">
        <v>19</v>
      </c>
      <c r="E419" s="2" t="s">
        <v>17</v>
      </c>
      <c r="F419" s="2" t="s">
        <v>18</v>
      </c>
      <c r="G419" s="2" t="s">
        <v>11</v>
      </c>
      <c r="H419" s="3">
        <v>7512</v>
      </c>
      <c r="I419" s="2" t="s">
        <v>24</v>
      </c>
      <c r="J419" s="2" t="s">
        <v>37</v>
      </c>
      <c r="K419" s="2" t="s">
        <v>20</v>
      </c>
      <c r="L419" s="2" t="s">
        <v>22</v>
      </c>
      <c r="M419" s="2" t="s">
        <v>23</v>
      </c>
      <c r="N419" s="2" t="s">
        <v>11</v>
      </c>
      <c r="O419" s="2" t="s">
        <v>829</v>
      </c>
      <c r="P419" s="2">
        <v>375364</v>
      </c>
      <c r="Q419" s="2">
        <v>31059164900887</v>
      </c>
      <c r="R419" s="3">
        <v>7711</v>
      </c>
      <c r="S419" s="12">
        <v>45440.460416666669</v>
      </c>
      <c r="T419" s="2" t="s">
        <v>516</v>
      </c>
      <c r="U419" s="2" t="s">
        <v>674</v>
      </c>
      <c r="V419" s="2" t="s">
        <v>830</v>
      </c>
      <c r="W419" s="2" t="s">
        <v>14</v>
      </c>
      <c r="X419" s="2" t="s">
        <v>15</v>
      </c>
      <c r="Y419" s="13" t="str">
        <f t="shared" si="29"/>
        <v>Domestique</v>
      </c>
      <c r="Z419" s="14">
        <v>0.85</v>
      </c>
      <c r="AA419" s="14" t="s">
        <v>1268</v>
      </c>
      <c r="AB419" s="14" t="s">
        <v>1269</v>
      </c>
      <c r="AC419" s="14" t="s">
        <v>1270</v>
      </c>
      <c r="AD419" s="2">
        <f t="shared" si="30"/>
        <v>41</v>
      </c>
      <c r="AE419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20" spans="1:31" s="2" customFormat="1" x14ac:dyDescent="0.35">
      <c r="A420" s="2" t="s">
        <v>6</v>
      </c>
      <c r="B420" s="2" t="s">
        <v>10</v>
      </c>
      <c r="C420" s="2" t="s">
        <v>16</v>
      </c>
      <c r="D420" s="2" t="s">
        <v>19</v>
      </c>
      <c r="E420" s="2" t="s">
        <v>17</v>
      </c>
      <c r="F420" s="2" t="s">
        <v>18</v>
      </c>
      <c r="G420" s="2" t="s">
        <v>11</v>
      </c>
      <c r="H420" s="3">
        <v>7512</v>
      </c>
      <c r="I420" s="2" t="s">
        <v>24</v>
      </c>
      <c r="J420" s="2" t="s">
        <v>37</v>
      </c>
      <c r="K420" s="2" t="s">
        <v>20</v>
      </c>
      <c r="L420" s="2" t="s">
        <v>22</v>
      </c>
      <c r="M420" s="2" t="s">
        <v>23</v>
      </c>
      <c r="N420" s="2" t="s">
        <v>11</v>
      </c>
      <c r="O420" s="2" t="s">
        <v>831</v>
      </c>
      <c r="P420" s="2">
        <v>375359</v>
      </c>
      <c r="Q420" s="2">
        <v>31059164900788</v>
      </c>
      <c r="R420" s="3" t="s">
        <v>832</v>
      </c>
      <c r="S420" s="12">
        <v>45440.45208333333</v>
      </c>
      <c r="T420" s="2" t="s">
        <v>516</v>
      </c>
      <c r="U420" s="2" t="s">
        <v>674</v>
      </c>
      <c r="V420" s="2" t="s">
        <v>833</v>
      </c>
      <c r="W420" s="2" t="s">
        <v>14</v>
      </c>
      <c r="X420" s="2" t="s">
        <v>15</v>
      </c>
      <c r="Y420" s="13" t="str">
        <f t="shared" si="29"/>
        <v>Domestique</v>
      </c>
      <c r="Z420" s="14">
        <v>0.85</v>
      </c>
      <c r="AA420" s="14" t="s">
        <v>1268</v>
      </c>
      <c r="AB420" s="14" t="s">
        <v>1269</v>
      </c>
      <c r="AC420" s="14" t="s">
        <v>1270</v>
      </c>
      <c r="AD420" s="2">
        <f t="shared" si="30"/>
        <v>41</v>
      </c>
      <c r="AE420" s="2" t="str">
        <f t="shared" si="31"/>
        <v>En face-Ã -faceSociÃ©tÃ© ou assimilÃ©eBÃ©nÃ©ficiaire non PPE&lt; 12 moisComplet Ã  jourFrance [FR]7512Aucune occurence (12 mois glissants)VADCB/Visa MastercardUniquee-paiement avec 3D SecureFrance [FR]</v>
      </c>
    </row>
    <row r="421" spans="1:31" x14ac:dyDescent="0.35">
      <c r="S421" s="1"/>
    </row>
    <row r="422" spans="1:31" x14ac:dyDescent="0.35">
      <c r="S422" s="1"/>
    </row>
    <row r="423" spans="1:31" x14ac:dyDescent="0.35">
      <c r="S423" s="1"/>
    </row>
    <row r="424" spans="1:31" x14ac:dyDescent="0.35">
      <c r="S424" s="1"/>
    </row>
    <row r="425" spans="1:31" x14ac:dyDescent="0.35">
      <c r="S425" s="1"/>
    </row>
    <row r="426" spans="1:31" x14ac:dyDescent="0.35">
      <c r="S426" s="1"/>
    </row>
    <row r="427" spans="1:31" x14ac:dyDescent="0.35">
      <c r="S427" s="1"/>
    </row>
    <row r="428" spans="1:31" x14ac:dyDescent="0.35">
      <c r="S428" s="1"/>
    </row>
    <row r="429" spans="1:31" x14ac:dyDescent="0.35">
      <c r="S429" s="1"/>
    </row>
    <row r="430" spans="1:31" x14ac:dyDescent="0.35">
      <c r="S430" s="1"/>
    </row>
    <row r="431" spans="1:31" x14ac:dyDescent="0.35">
      <c r="S431" s="1"/>
    </row>
    <row r="432" spans="1:31" x14ac:dyDescent="0.35">
      <c r="S432" s="1"/>
    </row>
    <row r="433" spans="19:19" x14ac:dyDescent="0.35">
      <c r="S433" s="1"/>
    </row>
    <row r="434" spans="19:19" x14ac:dyDescent="0.35">
      <c r="S434" s="1"/>
    </row>
    <row r="435" spans="19:19" x14ac:dyDescent="0.35">
      <c r="S435" s="1"/>
    </row>
    <row r="436" spans="19:19" x14ac:dyDescent="0.35">
      <c r="S436" s="1"/>
    </row>
    <row r="437" spans="19:19" x14ac:dyDescent="0.35">
      <c r="S437" s="1"/>
    </row>
    <row r="438" spans="19:19" x14ac:dyDescent="0.35">
      <c r="S438" s="1"/>
    </row>
    <row r="439" spans="19:19" x14ac:dyDescent="0.35">
      <c r="S439" s="1"/>
    </row>
    <row r="440" spans="19:19" x14ac:dyDescent="0.35">
      <c r="S440" s="1"/>
    </row>
    <row r="441" spans="19:19" x14ac:dyDescent="0.35">
      <c r="S441" s="1"/>
    </row>
    <row r="442" spans="19:19" x14ac:dyDescent="0.35">
      <c r="S442" s="1"/>
    </row>
    <row r="443" spans="19:19" x14ac:dyDescent="0.35">
      <c r="S443" s="1"/>
    </row>
    <row r="444" spans="19:19" x14ac:dyDescent="0.35">
      <c r="S444" s="1"/>
    </row>
    <row r="445" spans="19:19" x14ac:dyDescent="0.35">
      <c r="S445" s="1"/>
    </row>
    <row r="446" spans="19:19" x14ac:dyDescent="0.35">
      <c r="S446" s="1"/>
    </row>
    <row r="447" spans="19:19" x14ac:dyDescent="0.35">
      <c r="S447" s="1"/>
    </row>
    <row r="448" spans="19:19" x14ac:dyDescent="0.35">
      <c r="S448" s="1"/>
    </row>
    <row r="449" spans="1:31" x14ac:dyDescent="0.35">
      <c r="S449" s="1"/>
    </row>
    <row r="450" spans="1:31" x14ac:dyDescent="0.35">
      <c r="S450" s="1"/>
    </row>
    <row r="451" spans="1:31" x14ac:dyDescent="0.35">
      <c r="S451" s="1"/>
    </row>
    <row r="452" spans="1:31" x14ac:dyDescent="0.35">
      <c r="S452" s="1"/>
    </row>
    <row r="453" spans="1:31" x14ac:dyDescent="0.35">
      <c r="S453" s="1"/>
    </row>
    <row r="454" spans="1:31" ht="15" thickBot="1" x14ac:dyDescent="0.4">
      <c r="S454" s="1"/>
    </row>
    <row r="455" spans="1:31" ht="15" thickTop="1" x14ac:dyDescent="0.35">
      <c r="A455" s="7"/>
      <c r="B455" s="7"/>
      <c r="C455" s="7"/>
      <c r="D455" s="7"/>
      <c r="E455" s="7"/>
      <c r="F455" s="7"/>
      <c r="G455" s="7"/>
      <c r="H455" s="8"/>
      <c r="I455" s="7"/>
      <c r="J455" s="7"/>
      <c r="K455" s="7"/>
      <c r="L455" s="7"/>
      <c r="M455" s="7"/>
      <c r="N455" s="7"/>
      <c r="O455" s="7"/>
      <c r="P455" s="7"/>
      <c r="Q455" s="7"/>
      <c r="R455" s="8"/>
      <c r="S455" s="9"/>
      <c r="T455" s="7"/>
      <c r="U455" s="7"/>
      <c r="V455" s="7"/>
      <c r="W455" s="7"/>
      <c r="X455" s="7"/>
      <c r="Y455" s="10"/>
      <c r="Z455" s="11"/>
      <c r="AA455" s="11"/>
      <c r="AB455" s="11"/>
      <c r="AC455" s="11"/>
    </row>
    <row r="456" spans="1:31" s="25" customFormat="1" x14ac:dyDescent="0.35">
      <c r="A456" s="25" t="s">
        <v>6</v>
      </c>
      <c r="B456" s="25" t="s">
        <v>10</v>
      </c>
      <c r="C456" s="25" t="s">
        <v>16</v>
      </c>
      <c r="D456" s="25" t="s">
        <v>19</v>
      </c>
      <c r="E456" s="25" t="s">
        <v>17</v>
      </c>
      <c r="F456" s="25" t="s">
        <v>18</v>
      </c>
      <c r="G456" s="25" t="s">
        <v>11</v>
      </c>
      <c r="H456" s="26">
        <v>5712</v>
      </c>
      <c r="I456" s="25" t="s">
        <v>24</v>
      </c>
      <c r="J456" s="25" t="s">
        <v>37</v>
      </c>
      <c r="K456" s="25" t="s">
        <v>20</v>
      </c>
      <c r="L456" s="25" t="s">
        <v>22</v>
      </c>
      <c r="M456" s="25" t="s">
        <v>23</v>
      </c>
      <c r="N456" s="25" t="s">
        <v>11</v>
      </c>
      <c r="O456" s="25" t="s">
        <v>51</v>
      </c>
      <c r="P456" s="25">
        <v>512145</v>
      </c>
      <c r="Q456" s="25">
        <v>45347557600022</v>
      </c>
      <c r="R456" s="26" t="s">
        <v>52</v>
      </c>
      <c r="S456" s="27">
        <v>45832.657638888886</v>
      </c>
      <c r="T456" s="25" t="s">
        <v>53</v>
      </c>
      <c r="U456" s="25" t="s">
        <v>35</v>
      </c>
      <c r="V456" s="25" t="s">
        <v>54</v>
      </c>
      <c r="W456" s="25" t="s">
        <v>14</v>
      </c>
      <c r="X456" s="25" t="s">
        <v>15</v>
      </c>
      <c r="Y456" s="28" t="str">
        <f t="shared" ref="Y456:Y491" si="32">+IF(G456=N456,"Domestique","Autre")</f>
        <v>Domestique</v>
      </c>
      <c r="Z456" s="29">
        <v>0.85</v>
      </c>
      <c r="AA456" s="29" t="s">
        <v>1268</v>
      </c>
      <c r="AB456" s="29" t="s">
        <v>1269</v>
      </c>
      <c r="AC456" s="29" t="s">
        <v>1270</v>
      </c>
      <c r="AD456" s="25">
        <f t="shared" ref="AD456:AD491" si="33">COUNTIFS($AE$2:$AE$2432,AE456)</f>
        <v>36</v>
      </c>
      <c r="AE456" s="25" t="str">
        <f t="shared" ref="AE456:AE491" si="34">+B456&amp;C456&amp;D456&amp;E456&amp;F456&amp;G456&amp;H456&amp;I456&amp;J456&amp;K456&amp;L456&amp;M456&amp;N456</f>
        <v>En face-Ã -faceSociÃ©tÃ© ou assimilÃ©eBÃ©nÃ©ficiaire non PPE&lt; 12 moisComplet Ã  jourFrance [FR]5712Aucune occurence (12 mois glissants)VADCB/Visa MastercardUniquee-paiement avec 3D SecureFrance [FR]</v>
      </c>
    </row>
    <row r="457" spans="1:31" s="25" customFormat="1" x14ac:dyDescent="0.35">
      <c r="A457" s="25" t="s">
        <v>6</v>
      </c>
      <c r="B457" s="25" t="s">
        <v>10</v>
      </c>
      <c r="C457" s="25" t="s">
        <v>16</v>
      </c>
      <c r="D457" s="25" t="s">
        <v>19</v>
      </c>
      <c r="E457" s="25" t="s">
        <v>17</v>
      </c>
      <c r="F457" s="25" t="s">
        <v>18</v>
      </c>
      <c r="G457" s="25" t="s">
        <v>11</v>
      </c>
      <c r="H457" s="26">
        <v>5712</v>
      </c>
      <c r="I457" s="25" t="s">
        <v>24</v>
      </c>
      <c r="J457" s="25" t="s">
        <v>37</v>
      </c>
      <c r="K457" s="25" t="s">
        <v>20</v>
      </c>
      <c r="L457" s="25" t="s">
        <v>22</v>
      </c>
      <c r="M457" s="25" t="s">
        <v>23</v>
      </c>
      <c r="N457" s="25" t="s">
        <v>11</v>
      </c>
      <c r="O457" s="25" t="s">
        <v>55</v>
      </c>
      <c r="P457" s="25">
        <v>509167</v>
      </c>
      <c r="Q457" s="25">
        <v>85241053900021</v>
      </c>
      <c r="R457" s="26" t="s">
        <v>52</v>
      </c>
      <c r="S457" s="27">
        <v>45824.51458333333</v>
      </c>
      <c r="T457" s="25" t="s">
        <v>56</v>
      </c>
      <c r="U457" s="25" t="s">
        <v>35</v>
      </c>
      <c r="V457" s="25" t="s">
        <v>57</v>
      </c>
      <c r="W457" s="25" t="s">
        <v>14</v>
      </c>
      <c r="X457" s="25" t="s">
        <v>15</v>
      </c>
      <c r="Y457" s="28" t="str">
        <f t="shared" si="32"/>
        <v>Domestique</v>
      </c>
      <c r="Z457" s="29">
        <v>0.85</v>
      </c>
      <c r="AA457" s="29" t="s">
        <v>1268</v>
      </c>
      <c r="AB457" s="29" t="s">
        <v>1269</v>
      </c>
      <c r="AC457" s="29" t="s">
        <v>1270</v>
      </c>
      <c r="AD457" s="25">
        <f t="shared" si="33"/>
        <v>36</v>
      </c>
      <c r="AE457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58" spans="1:31" s="25" customFormat="1" x14ac:dyDescent="0.35">
      <c r="A458" s="25" t="s">
        <v>6</v>
      </c>
      <c r="B458" s="25" t="s">
        <v>10</v>
      </c>
      <c r="C458" s="25" t="s">
        <v>16</v>
      </c>
      <c r="D458" s="25" t="s">
        <v>19</v>
      </c>
      <c r="E458" s="25" t="s">
        <v>17</v>
      </c>
      <c r="F458" s="25" t="s">
        <v>18</v>
      </c>
      <c r="G458" s="25" t="s">
        <v>11</v>
      </c>
      <c r="H458" s="26">
        <v>5712</v>
      </c>
      <c r="I458" s="25" t="s">
        <v>24</v>
      </c>
      <c r="J458" s="25" t="s">
        <v>37</v>
      </c>
      <c r="K458" s="25" t="s">
        <v>20</v>
      </c>
      <c r="L458" s="25" t="s">
        <v>22</v>
      </c>
      <c r="M458" s="25" t="s">
        <v>23</v>
      </c>
      <c r="N458" s="25" t="s">
        <v>11</v>
      </c>
      <c r="O458" s="25" t="s">
        <v>58</v>
      </c>
      <c r="P458" s="25">
        <v>509153</v>
      </c>
      <c r="Q458" s="25">
        <v>89048609500023</v>
      </c>
      <c r="R458" s="26" t="s">
        <v>52</v>
      </c>
      <c r="S458" s="27">
        <v>45824.507638888892</v>
      </c>
      <c r="T458" s="25" t="s">
        <v>59</v>
      </c>
      <c r="U458" s="25" t="s">
        <v>35</v>
      </c>
      <c r="V458" s="25" t="s">
        <v>60</v>
      </c>
      <c r="W458" s="25" t="s">
        <v>14</v>
      </c>
      <c r="X458" s="25" t="s">
        <v>15</v>
      </c>
      <c r="Y458" s="28" t="str">
        <f t="shared" si="32"/>
        <v>Domestique</v>
      </c>
      <c r="Z458" s="29">
        <v>0.85</v>
      </c>
      <c r="AA458" s="29" t="s">
        <v>1268</v>
      </c>
      <c r="AB458" s="29" t="s">
        <v>1269</v>
      </c>
      <c r="AC458" s="29" t="s">
        <v>1270</v>
      </c>
      <c r="AD458" s="25">
        <f t="shared" si="33"/>
        <v>36</v>
      </c>
      <c r="AE458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59" spans="1:31" s="25" customFormat="1" x14ac:dyDescent="0.35">
      <c r="A459" s="25" t="s">
        <v>6</v>
      </c>
      <c r="B459" s="25" t="s">
        <v>10</v>
      </c>
      <c r="C459" s="25" t="s">
        <v>16</v>
      </c>
      <c r="D459" s="25" t="s">
        <v>19</v>
      </c>
      <c r="E459" s="25" t="s">
        <v>17</v>
      </c>
      <c r="F459" s="25" t="s">
        <v>18</v>
      </c>
      <c r="G459" s="25" t="s">
        <v>11</v>
      </c>
      <c r="H459" s="26">
        <v>5712</v>
      </c>
      <c r="I459" s="25" t="s">
        <v>24</v>
      </c>
      <c r="J459" s="25" t="s">
        <v>37</v>
      </c>
      <c r="K459" s="25" t="s">
        <v>20</v>
      </c>
      <c r="L459" s="25" t="s">
        <v>22</v>
      </c>
      <c r="M459" s="25" t="s">
        <v>23</v>
      </c>
      <c r="N459" s="25" t="s">
        <v>11</v>
      </c>
      <c r="O459" s="25" t="s">
        <v>61</v>
      </c>
      <c r="P459" s="25">
        <v>509140</v>
      </c>
      <c r="Q459" s="25">
        <v>89917504600023</v>
      </c>
      <c r="R459" s="26" t="s">
        <v>52</v>
      </c>
      <c r="S459" s="27">
        <v>45824.5</v>
      </c>
      <c r="T459" s="25" t="s">
        <v>62</v>
      </c>
      <c r="U459" s="25" t="s">
        <v>35</v>
      </c>
      <c r="V459" s="25" t="s">
        <v>63</v>
      </c>
      <c r="W459" s="25" t="s">
        <v>14</v>
      </c>
      <c r="X459" s="25" t="s">
        <v>15</v>
      </c>
      <c r="Y459" s="28" t="str">
        <f t="shared" si="32"/>
        <v>Domestique</v>
      </c>
      <c r="Z459" s="29">
        <v>0.85</v>
      </c>
      <c r="AA459" s="29" t="s">
        <v>1268</v>
      </c>
      <c r="AB459" s="29" t="s">
        <v>1269</v>
      </c>
      <c r="AC459" s="29" t="s">
        <v>1270</v>
      </c>
      <c r="AD459" s="25">
        <f t="shared" si="33"/>
        <v>36</v>
      </c>
      <c r="AE459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0" spans="1:31" s="25" customFormat="1" x14ac:dyDescent="0.35">
      <c r="A460" s="25" t="s">
        <v>6</v>
      </c>
      <c r="B460" s="25" t="s">
        <v>10</v>
      </c>
      <c r="C460" s="25" t="s">
        <v>16</v>
      </c>
      <c r="D460" s="25" t="s">
        <v>19</v>
      </c>
      <c r="E460" s="25" t="s">
        <v>17</v>
      </c>
      <c r="F460" s="25" t="s">
        <v>18</v>
      </c>
      <c r="G460" s="25" t="s">
        <v>11</v>
      </c>
      <c r="H460" s="26">
        <v>5712</v>
      </c>
      <c r="I460" s="25" t="s">
        <v>24</v>
      </c>
      <c r="J460" s="25" t="s">
        <v>37</v>
      </c>
      <c r="K460" s="25" t="s">
        <v>20</v>
      </c>
      <c r="L460" s="25" t="s">
        <v>22</v>
      </c>
      <c r="M460" s="25" t="s">
        <v>23</v>
      </c>
      <c r="N460" s="25" t="s">
        <v>11</v>
      </c>
      <c r="O460" s="25" t="s">
        <v>64</v>
      </c>
      <c r="P460" s="25">
        <v>509122</v>
      </c>
      <c r="Q460" s="25">
        <v>89045105700024</v>
      </c>
      <c r="R460" s="26" t="s">
        <v>52</v>
      </c>
      <c r="S460" s="27">
        <v>45824.480555555558</v>
      </c>
      <c r="T460" s="25" t="s">
        <v>65</v>
      </c>
      <c r="U460" s="25" t="s">
        <v>35</v>
      </c>
      <c r="V460" s="25" t="s">
        <v>66</v>
      </c>
      <c r="W460" s="25" t="s">
        <v>14</v>
      </c>
      <c r="X460" s="25" t="s">
        <v>15</v>
      </c>
      <c r="Y460" s="28" t="str">
        <f t="shared" si="32"/>
        <v>Domestique</v>
      </c>
      <c r="Z460" s="29">
        <v>0.85</v>
      </c>
      <c r="AA460" s="29" t="s">
        <v>1268</v>
      </c>
      <c r="AB460" s="29" t="s">
        <v>1269</v>
      </c>
      <c r="AC460" s="29" t="s">
        <v>1270</v>
      </c>
      <c r="AD460" s="25">
        <f t="shared" si="33"/>
        <v>36</v>
      </c>
      <c r="AE460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1" spans="1:31" s="25" customFormat="1" x14ac:dyDescent="0.35">
      <c r="A461" s="25" t="s">
        <v>6</v>
      </c>
      <c r="B461" s="25" t="s">
        <v>10</v>
      </c>
      <c r="C461" s="25" t="s">
        <v>16</v>
      </c>
      <c r="D461" s="25" t="s">
        <v>19</v>
      </c>
      <c r="E461" s="25" t="s">
        <v>17</v>
      </c>
      <c r="F461" s="25" t="s">
        <v>18</v>
      </c>
      <c r="G461" s="25" t="s">
        <v>11</v>
      </c>
      <c r="H461" s="26">
        <v>5712</v>
      </c>
      <c r="I461" s="25" t="s">
        <v>24</v>
      </c>
      <c r="J461" s="25" t="s">
        <v>37</v>
      </c>
      <c r="K461" s="25" t="s">
        <v>20</v>
      </c>
      <c r="L461" s="25" t="s">
        <v>22</v>
      </c>
      <c r="M461" s="25" t="s">
        <v>23</v>
      </c>
      <c r="N461" s="25" t="s">
        <v>11</v>
      </c>
      <c r="O461" s="25" t="s">
        <v>77</v>
      </c>
      <c r="P461" s="25">
        <v>499038</v>
      </c>
      <c r="Q461" s="25">
        <v>94240934300020</v>
      </c>
      <c r="R461" s="26" t="s">
        <v>52</v>
      </c>
      <c r="S461" s="27">
        <v>45792.586111111108</v>
      </c>
      <c r="T461" s="25" t="s">
        <v>78</v>
      </c>
      <c r="U461" s="25" t="s">
        <v>79</v>
      </c>
      <c r="V461" s="25" t="s">
        <v>80</v>
      </c>
      <c r="W461" s="25" t="s">
        <v>14</v>
      </c>
      <c r="X461" s="25" t="s">
        <v>15</v>
      </c>
      <c r="Y461" s="28" t="str">
        <f t="shared" si="32"/>
        <v>Domestique</v>
      </c>
      <c r="Z461" s="29">
        <v>0.85</v>
      </c>
      <c r="AA461" s="29" t="s">
        <v>1268</v>
      </c>
      <c r="AB461" s="29" t="s">
        <v>1269</v>
      </c>
      <c r="AC461" s="29" t="s">
        <v>1270</v>
      </c>
      <c r="AD461" s="25">
        <f t="shared" si="33"/>
        <v>36</v>
      </c>
      <c r="AE461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2" spans="1:31" s="25" customFormat="1" x14ac:dyDescent="0.35">
      <c r="A462" s="25" t="s">
        <v>6</v>
      </c>
      <c r="B462" s="25" t="s">
        <v>10</v>
      </c>
      <c r="C462" s="25" t="s">
        <v>16</v>
      </c>
      <c r="D462" s="25" t="s">
        <v>19</v>
      </c>
      <c r="E462" s="25" t="s">
        <v>17</v>
      </c>
      <c r="F462" s="25" t="s">
        <v>18</v>
      </c>
      <c r="G462" s="25" t="s">
        <v>11</v>
      </c>
      <c r="H462" s="26">
        <v>5712</v>
      </c>
      <c r="I462" s="25" t="s">
        <v>24</v>
      </c>
      <c r="J462" s="25" t="s">
        <v>37</v>
      </c>
      <c r="K462" s="25" t="s">
        <v>20</v>
      </c>
      <c r="L462" s="25" t="s">
        <v>22</v>
      </c>
      <c r="M462" s="25" t="s">
        <v>23</v>
      </c>
      <c r="N462" s="25" t="s">
        <v>11</v>
      </c>
      <c r="O462" s="25" t="s">
        <v>93</v>
      </c>
      <c r="P462" s="25">
        <v>488361</v>
      </c>
      <c r="Q462" s="25">
        <v>79748789900065</v>
      </c>
      <c r="R462" s="26" t="s">
        <v>52</v>
      </c>
      <c r="S462" s="27">
        <v>45757.660416666666</v>
      </c>
      <c r="T462" s="25" t="s">
        <v>94</v>
      </c>
      <c r="U462" s="25" t="s">
        <v>35</v>
      </c>
      <c r="V462" s="25" t="s">
        <v>95</v>
      </c>
      <c r="W462" s="25" t="s">
        <v>14</v>
      </c>
      <c r="X462" s="25" t="s">
        <v>15</v>
      </c>
      <c r="Y462" s="28" t="str">
        <f t="shared" si="32"/>
        <v>Domestique</v>
      </c>
      <c r="Z462" s="29">
        <v>0.85</v>
      </c>
      <c r="AA462" s="29" t="s">
        <v>1268</v>
      </c>
      <c r="AB462" s="29" t="s">
        <v>1269</v>
      </c>
      <c r="AC462" s="29" t="s">
        <v>1270</v>
      </c>
      <c r="AD462" s="25">
        <f t="shared" si="33"/>
        <v>36</v>
      </c>
      <c r="AE462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3" spans="1:31" s="25" customFormat="1" x14ac:dyDescent="0.35">
      <c r="A463" s="25" t="s">
        <v>6</v>
      </c>
      <c r="B463" s="25" t="s">
        <v>10</v>
      </c>
      <c r="C463" s="25" t="s">
        <v>16</v>
      </c>
      <c r="D463" s="25" t="s">
        <v>19</v>
      </c>
      <c r="E463" s="25" t="s">
        <v>17</v>
      </c>
      <c r="F463" s="25" t="s">
        <v>18</v>
      </c>
      <c r="G463" s="25" t="s">
        <v>11</v>
      </c>
      <c r="H463" s="26">
        <v>5712</v>
      </c>
      <c r="I463" s="25" t="s">
        <v>24</v>
      </c>
      <c r="J463" s="25" t="s">
        <v>37</v>
      </c>
      <c r="K463" s="25" t="s">
        <v>20</v>
      </c>
      <c r="L463" s="25" t="s">
        <v>22</v>
      </c>
      <c r="M463" s="25" t="s">
        <v>23</v>
      </c>
      <c r="N463" s="25" t="s">
        <v>11</v>
      </c>
      <c r="O463" s="25" t="s">
        <v>117</v>
      </c>
      <c r="P463" s="25">
        <v>480938</v>
      </c>
      <c r="Q463" s="25">
        <v>84138123900026</v>
      </c>
      <c r="R463" s="26" t="s">
        <v>52</v>
      </c>
      <c r="S463" s="27">
        <v>45740.480555555558</v>
      </c>
      <c r="T463" s="25" t="s">
        <v>118</v>
      </c>
      <c r="U463" s="25" t="s">
        <v>35</v>
      </c>
      <c r="V463" s="25" t="s">
        <v>119</v>
      </c>
      <c r="W463" s="25" t="s">
        <v>14</v>
      </c>
      <c r="X463" s="25" t="s">
        <v>15</v>
      </c>
      <c r="Y463" s="28" t="str">
        <f t="shared" si="32"/>
        <v>Domestique</v>
      </c>
      <c r="Z463" s="29">
        <v>0.85</v>
      </c>
      <c r="AA463" s="29" t="s">
        <v>1268</v>
      </c>
      <c r="AB463" s="29" t="s">
        <v>1269</v>
      </c>
      <c r="AC463" s="29" t="s">
        <v>1270</v>
      </c>
      <c r="AD463" s="25">
        <f t="shared" si="33"/>
        <v>36</v>
      </c>
      <c r="AE463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4" spans="1:31" s="25" customFormat="1" x14ac:dyDescent="0.35">
      <c r="A464" s="25" t="s">
        <v>6</v>
      </c>
      <c r="B464" s="25" t="s">
        <v>10</v>
      </c>
      <c r="C464" s="25" t="s">
        <v>16</v>
      </c>
      <c r="D464" s="25" t="s">
        <v>19</v>
      </c>
      <c r="E464" s="25" t="s">
        <v>17</v>
      </c>
      <c r="F464" s="25" t="s">
        <v>18</v>
      </c>
      <c r="G464" s="25" t="s">
        <v>11</v>
      </c>
      <c r="H464" s="26">
        <v>5712</v>
      </c>
      <c r="I464" s="25" t="s">
        <v>24</v>
      </c>
      <c r="J464" s="25" t="s">
        <v>37</v>
      </c>
      <c r="K464" s="25" t="s">
        <v>20</v>
      </c>
      <c r="L464" s="25" t="s">
        <v>22</v>
      </c>
      <c r="M464" s="25" t="s">
        <v>23</v>
      </c>
      <c r="N464" s="25" t="s">
        <v>11</v>
      </c>
      <c r="O464" s="25" t="s">
        <v>120</v>
      </c>
      <c r="P464" s="25">
        <v>480937</v>
      </c>
      <c r="Q464" s="25">
        <v>84138123900018</v>
      </c>
      <c r="R464" s="26" t="s">
        <v>52</v>
      </c>
      <c r="S464" s="27">
        <v>45740.470138888886</v>
      </c>
      <c r="T464" s="25" t="s">
        <v>118</v>
      </c>
      <c r="U464" s="25" t="s">
        <v>35</v>
      </c>
      <c r="V464" s="25" t="s">
        <v>121</v>
      </c>
      <c r="W464" s="25" t="s">
        <v>14</v>
      </c>
      <c r="X464" s="25" t="s">
        <v>15</v>
      </c>
      <c r="Y464" s="28" t="str">
        <f t="shared" si="32"/>
        <v>Domestique</v>
      </c>
      <c r="Z464" s="29">
        <v>0.85</v>
      </c>
      <c r="AA464" s="29" t="s">
        <v>1268</v>
      </c>
      <c r="AB464" s="29" t="s">
        <v>1269</v>
      </c>
      <c r="AC464" s="29" t="s">
        <v>1270</v>
      </c>
      <c r="AD464" s="25">
        <f t="shared" si="33"/>
        <v>36</v>
      </c>
      <c r="AE464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5" spans="1:31" s="25" customFormat="1" x14ac:dyDescent="0.35">
      <c r="A465" s="25" t="s">
        <v>6</v>
      </c>
      <c r="B465" s="25" t="s">
        <v>10</v>
      </c>
      <c r="C465" s="25" t="s">
        <v>16</v>
      </c>
      <c r="D465" s="25" t="s">
        <v>19</v>
      </c>
      <c r="E465" s="25" t="s">
        <v>17</v>
      </c>
      <c r="F465" s="25" t="s">
        <v>18</v>
      </c>
      <c r="G465" s="25" t="s">
        <v>11</v>
      </c>
      <c r="H465" s="26">
        <v>5712</v>
      </c>
      <c r="I465" s="25" t="s">
        <v>24</v>
      </c>
      <c r="J465" s="25" t="s">
        <v>37</v>
      </c>
      <c r="K465" s="25" t="s">
        <v>20</v>
      </c>
      <c r="L465" s="25" t="s">
        <v>22</v>
      </c>
      <c r="M465" s="25" t="s">
        <v>23</v>
      </c>
      <c r="N465" s="25" t="s">
        <v>11</v>
      </c>
      <c r="O465" s="25" t="s">
        <v>153</v>
      </c>
      <c r="P465" s="25">
        <v>472435</v>
      </c>
      <c r="Q465" s="25">
        <v>85279861000022</v>
      </c>
      <c r="R465" s="26" t="s">
        <v>52</v>
      </c>
      <c r="S465" s="27">
        <v>45713.706250000003</v>
      </c>
      <c r="T465" s="25" t="s">
        <v>154</v>
      </c>
      <c r="U465" s="25" t="s">
        <v>35</v>
      </c>
      <c r="V465" s="25" t="s">
        <v>155</v>
      </c>
      <c r="W465" s="25" t="s">
        <v>14</v>
      </c>
      <c r="X465" s="25" t="s">
        <v>15</v>
      </c>
      <c r="Y465" s="28" t="str">
        <f t="shared" si="32"/>
        <v>Domestique</v>
      </c>
      <c r="Z465" s="29">
        <v>0.85</v>
      </c>
      <c r="AA465" s="29" t="s">
        <v>1268</v>
      </c>
      <c r="AB465" s="29" t="s">
        <v>1269</v>
      </c>
      <c r="AC465" s="29" t="s">
        <v>1270</v>
      </c>
      <c r="AD465" s="25">
        <f t="shared" si="33"/>
        <v>36</v>
      </c>
      <c r="AE465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6" spans="1:31" s="25" customFormat="1" x14ac:dyDescent="0.35">
      <c r="A466" s="25" t="s">
        <v>6</v>
      </c>
      <c r="B466" s="25" t="s">
        <v>10</v>
      </c>
      <c r="C466" s="25" t="s">
        <v>16</v>
      </c>
      <c r="D466" s="25" t="s">
        <v>19</v>
      </c>
      <c r="E466" s="25" t="s">
        <v>17</v>
      </c>
      <c r="F466" s="25" t="s">
        <v>18</v>
      </c>
      <c r="G466" s="25" t="s">
        <v>11</v>
      </c>
      <c r="H466" s="26">
        <v>5712</v>
      </c>
      <c r="I466" s="25" t="s">
        <v>24</v>
      </c>
      <c r="J466" s="25" t="s">
        <v>37</v>
      </c>
      <c r="K466" s="25" t="s">
        <v>20</v>
      </c>
      <c r="L466" s="25" t="s">
        <v>22</v>
      </c>
      <c r="M466" s="25" t="s">
        <v>23</v>
      </c>
      <c r="N466" s="25" t="s">
        <v>11</v>
      </c>
      <c r="O466" s="25" t="s">
        <v>156</v>
      </c>
      <c r="P466" s="25">
        <v>472427</v>
      </c>
      <c r="Q466" s="25">
        <v>53332485100013</v>
      </c>
      <c r="R466" s="26" t="s">
        <v>52</v>
      </c>
      <c r="S466" s="27">
        <v>45713.697916666664</v>
      </c>
      <c r="T466" s="25" t="s">
        <v>157</v>
      </c>
      <c r="U466" s="25" t="s">
        <v>158</v>
      </c>
      <c r="V466" s="25" t="s">
        <v>159</v>
      </c>
      <c r="W466" s="25" t="s">
        <v>14</v>
      </c>
      <c r="X466" s="25" t="s">
        <v>15</v>
      </c>
      <c r="Y466" s="28" t="str">
        <f t="shared" si="32"/>
        <v>Domestique</v>
      </c>
      <c r="Z466" s="29">
        <v>0.85</v>
      </c>
      <c r="AA466" s="29" t="s">
        <v>1268</v>
      </c>
      <c r="AB466" s="29" t="s">
        <v>1269</v>
      </c>
      <c r="AC466" s="29" t="s">
        <v>1270</v>
      </c>
      <c r="AD466" s="25">
        <f t="shared" si="33"/>
        <v>36</v>
      </c>
      <c r="AE466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7" spans="1:31" s="25" customFormat="1" x14ac:dyDescent="0.35">
      <c r="A467" s="25" t="s">
        <v>6</v>
      </c>
      <c r="B467" s="25" t="s">
        <v>10</v>
      </c>
      <c r="C467" s="25" t="s">
        <v>16</v>
      </c>
      <c r="D467" s="25" t="s">
        <v>19</v>
      </c>
      <c r="E467" s="25" t="s">
        <v>17</v>
      </c>
      <c r="F467" s="25" t="s">
        <v>18</v>
      </c>
      <c r="G467" s="25" t="s">
        <v>11</v>
      </c>
      <c r="H467" s="26">
        <v>5712</v>
      </c>
      <c r="I467" s="25" t="s">
        <v>24</v>
      </c>
      <c r="J467" s="25" t="s">
        <v>37</v>
      </c>
      <c r="K467" s="25" t="s">
        <v>20</v>
      </c>
      <c r="L467" s="25" t="s">
        <v>22</v>
      </c>
      <c r="M467" s="25" t="s">
        <v>23</v>
      </c>
      <c r="N467" s="25" t="s">
        <v>11</v>
      </c>
      <c r="O467" s="25" t="s">
        <v>251</v>
      </c>
      <c r="P467" s="25">
        <v>448460</v>
      </c>
      <c r="Q467" s="25">
        <v>41094150400038</v>
      </c>
      <c r="R467" s="26" t="s">
        <v>52</v>
      </c>
      <c r="S467" s="27">
        <v>45638.614583333336</v>
      </c>
      <c r="T467" s="25" t="s">
        <v>252</v>
      </c>
      <c r="U467" s="25" t="s">
        <v>79</v>
      </c>
      <c r="V467" s="25" t="s">
        <v>253</v>
      </c>
      <c r="W467" s="25" t="s">
        <v>14</v>
      </c>
      <c r="X467" s="25" t="s">
        <v>15</v>
      </c>
      <c r="Y467" s="28" t="str">
        <f t="shared" si="32"/>
        <v>Domestique</v>
      </c>
      <c r="Z467" s="29">
        <v>0.85</v>
      </c>
      <c r="AA467" s="29" t="s">
        <v>1268</v>
      </c>
      <c r="AB467" s="29" t="s">
        <v>1269</v>
      </c>
      <c r="AC467" s="29" t="s">
        <v>1270</v>
      </c>
      <c r="AD467" s="25">
        <f t="shared" si="33"/>
        <v>36</v>
      </c>
      <c r="AE467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8" spans="1:31" s="25" customFormat="1" x14ac:dyDescent="0.35">
      <c r="A468" s="25" t="s">
        <v>6</v>
      </c>
      <c r="B468" s="25" t="s">
        <v>10</v>
      </c>
      <c r="C468" s="25" t="s">
        <v>16</v>
      </c>
      <c r="D468" s="25" t="s">
        <v>19</v>
      </c>
      <c r="E468" s="25" t="s">
        <v>17</v>
      </c>
      <c r="F468" s="25" t="s">
        <v>18</v>
      </c>
      <c r="G468" s="25" t="s">
        <v>11</v>
      </c>
      <c r="H468" s="26">
        <v>5712</v>
      </c>
      <c r="I468" s="25" t="s">
        <v>24</v>
      </c>
      <c r="J468" s="25" t="s">
        <v>37</v>
      </c>
      <c r="K468" s="25" t="s">
        <v>20</v>
      </c>
      <c r="L468" s="25" t="s">
        <v>22</v>
      </c>
      <c r="M468" s="25" t="s">
        <v>23</v>
      </c>
      <c r="N468" s="25" t="s">
        <v>11</v>
      </c>
      <c r="O468" s="25" t="s">
        <v>266</v>
      </c>
      <c r="P468" s="25">
        <v>446990</v>
      </c>
      <c r="Q468" s="25">
        <v>41094150400020</v>
      </c>
      <c r="R468" s="26" t="s">
        <v>52</v>
      </c>
      <c r="S468" s="27">
        <v>45635.464583333334</v>
      </c>
      <c r="T468" s="25" t="s">
        <v>252</v>
      </c>
      <c r="U468" s="25" t="s">
        <v>79</v>
      </c>
      <c r="V468" s="25" t="s">
        <v>267</v>
      </c>
      <c r="W468" s="25" t="s">
        <v>14</v>
      </c>
      <c r="X468" s="25" t="s">
        <v>15</v>
      </c>
      <c r="Y468" s="28" t="str">
        <f t="shared" si="32"/>
        <v>Domestique</v>
      </c>
      <c r="Z468" s="29">
        <v>0.85</v>
      </c>
      <c r="AA468" s="29" t="s">
        <v>1268</v>
      </c>
      <c r="AB468" s="29" t="s">
        <v>1269</v>
      </c>
      <c r="AC468" s="29" t="s">
        <v>1270</v>
      </c>
      <c r="AD468" s="25">
        <f t="shared" si="33"/>
        <v>36</v>
      </c>
      <c r="AE468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69" spans="1:31" s="25" customFormat="1" x14ac:dyDescent="0.35">
      <c r="A469" s="25" t="s">
        <v>6</v>
      </c>
      <c r="B469" s="25" t="s">
        <v>10</v>
      </c>
      <c r="C469" s="25" t="s">
        <v>16</v>
      </c>
      <c r="D469" s="25" t="s">
        <v>19</v>
      </c>
      <c r="E469" s="25" t="s">
        <v>17</v>
      </c>
      <c r="F469" s="25" t="s">
        <v>18</v>
      </c>
      <c r="G469" s="25" t="s">
        <v>11</v>
      </c>
      <c r="H469" s="26">
        <v>5712</v>
      </c>
      <c r="I469" s="25" t="s">
        <v>24</v>
      </c>
      <c r="J469" s="25" t="s">
        <v>37</v>
      </c>
      <c r="K469" s="25" t="s">
        <v>20</v>
      </c>
      <c r="L469" s="25" t="s">
        <v>22</v>
      </c>
      <c r="M469" s="25" t="s">
        <v>23</v>
      </c>
      <c r="N469" s="25" t="s">
        <v>11</v>
      </c>
      <c r="O469" s="25" t="s">
        <v>435</v>
      </c>
      <c r="P469" s="25">
        <v>401473</v>
      </c>
      <c r="Q469" s="25">
        <v>38851092700055</v>
      </c>
      <c r="R469" s="26" t="s">
        <v>52</v>
      </c>
      <c r="S469" s="27">
        <v>45505.44027777778</v>
      </c>
      <c r="T469" s="25" t="s">
        <v>436</v>
      </c>
      <c r="U469" s="25" t="s">
        <v>79</v>
      </c>
      <c r="V469" s="25" t="s">
        <v>437</v>
      </c>
      <c r="W469" s="25" t="s">
        <v>14</v>
      </c>
      <c r="X469" s="25" t="s">
        <v>15</v>
      </c>
      <c r="Y469" s="28" t="str">
        <f t="shared" si="32"/>
        <v>Domestique</v>
      </c>
      <c r="Z469" s="29">
        <v>0.85</v>
      </c>
      <c r="AA469" s="29" t="s">
        <v>1268</v>
      </c>
      <c r="AB469" s="29" t="s">
        <v>1269</v>
      </c>
      <c r="AC469" s="29" t="s">
        <v>1270</v>
      </c>
      <c r="AD469" s="25">
        <f t="shared" si="33"/>
        <v>36</v>
      </c>
      <c r="AE469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0" spans="1:31" s="25" customFormat="1" x14ac:dyDescent="0.35">
      <c r="A470" s="25" t="s">
        <v>6</v>
      </c>
      <c r="B470" s="25" t="s">
        <v>10</v>
      </c>
      <c r="C470" s="25" t="s">
        <v>16</v>
      </c>
      <c r="D470" s="25" t="s">
        <v>19</v>
      </c>
      <c r="E470" s="25" t="s">
        <v>17</v>
      </c>
      <c r="F470" s="25" t="s">
        <v>18</v>
      </c>
      <c r="G470" s="25" t="s">
        <v>11</v>
      </c>
      <c r="H470" s="26">
        <v>5712</v>
      </c>
      <c r="I470" s="25" t="s">
        <v>24</v>
      </c>
      <c r="J470" s="25" t="s">
        <v>37</v>
      </c>
      <c r="K470" s="25" t="s">
        <v>20</v>
      </c>
      <c r="L470" s="25" t="s">
        <v>22</v>
      </c>
      <c r="M470" s="25" t="s">
        <v>23</v>
      </c>
      <c r="N470" s="25" t="s">
        <v>11</v>
      </c>
      <c r="O470" s="25" t="s">
        <v>438</v>
      </c>
      <c r="P470" s="25">
        <v>401003</v>
      </c>
      <c r="Q470" s="25">
        <v>39433815600349</v>
      </c>
      <c r="R470" s="26" t="s">
        <v>52</v>
      </c>
      <c r="S470" s="27">
        <v>45503.649305555555</v>
      </c>
      <c r="T470" s="25" t="s">
        <v>439</v>
      </c>
      <c r="U470" s="25" t="s">
        <v>35</v>
      </c>
      <c r="V470" s="25" t="s">
        <v>440</v>
      </c>
      <c r="W470" s="25" t="s">
        <v>14</v>
      </c>
      <c r="X470" s="25" t="s">
        <v>15</v>
      </c>
      <c r="Y470" s="28" t="str">
        <f t="shared" si="32"/>
        <v>Domestique</v>
      </c>
      <c r="Z470" s="29">
        <v>0.85</v>
      </c>
      <c r="AA470" s="29" t="s">
        <v>1268</v>
      </c>
      <c r="AB470" s="29" t="s">
        <v>1269</v>
      </c>
      <c r="AC470" s="29" t="s">
        <v>1270</v>
      </c>
      <c r="AD470" s="25">
        <f t="shared" si="33"/>
        <v>36</v>
      </c>
      <c r="AE470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1" spans="1:31" s="25" customFormat="1" x14ac:dyDescent="0.35">
      <c r="A471" s="25" t="s">
        <v>6</v>
      </c>
      <c r="B471" s="25" t="s">
        <v>10</v>
      </c>
      <c r="C471" s="25" t="s">
        <v>16</v>
      </c>
      <c r="D471" s="25" t="s">
        <v>19</v>
      </c>
      <c r="E471" s="25" t="s">
        <v>17</v>
      </c>
      <c r="F471" s="25" t="s">
        <v>18</v>
      </c>
      <c r="G471" s="25" t="s">
        <v>11</v>
      </c>
      <c r="H471" s="26">
        <v>5712</v>
      </c>
      <c r="I471" s="25" t="s">
        <v>24</v>
      </c>
      <c r="J471" s="25" t="s">
        <v>37</v>
      </c>
      <c r="K471" s="25" t="s">
        <v>20</v>
      </c>
      <c r="L471" s="25" t="s">
        <v>22</v>
      </c>
      <c r="M471" s="25" t="s">
        <v>23</v>
      </c>
      <c r="N471" s="25" t="s">
        <v>11</v>
      </c>
      <c r="O471" s="25" t="s">
        <v>441</v>
      </c>
      <c r="P471" s="25">
        <v>400989</v>
      </c>
      <c r="Q471" s="25">
        <v>39433815600323</v>
      </c>
      <c r="R471" s="26" t="s">
        <v>52</v>
      </c>
      <c r="S471" s="27">
        <v>45503.619444444441</v>
      </c>
      <c r="T471" s="25" t="s">
        <v>439</v>
      </c>
      <c r="U471" s="25" t="s">
        <v>35</v>
      </c>
      <c r="V471" s="25" t="s">
        <v>442</v>
      </c>
      <c r="W471" s="25" t="s">
        <v>14</v>
      </c>
      <c r="X471" s="25" t="s">
        <v>15</v>
      </c>
      <c r="Y471" s="28" t="str">
        <f t="shared" si="32"/>
        <v>Domestique</v>
      </c>
      <c r="Z471" s="29">
        <v>0.85</v>
      </c>
      <c r="AA471" s="29" t="s">
        <v>1268</v>
      </c>
      <c r="AB471" s="29" t="s">
        <v>1269</v>
      </c>
      <c r="AC471" s="29" t="s">
        <v>1270</v>
      </c>
      <c r="AD471" s="25">
        <f t="shared" si="33"/>
        <v>36</v>
      </c>
      <c r="AE471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2" spans="1:31" s="25" customFormat="1" x14ac:dyDescent="0.35">
      <c r="A472" s="25" t="s">
        <v>6</v>
      </c>
      <c r="B472" s="25" t="s">
        <v>10</v>
      </c>
      <c r="C472" s="25" t="s">
        <v>16</v>
      </c>
      <c r="D472" s="25" t="s">
        <v>19</v>
      </c>
      <c r="E472" s="25" t="s">
        <v>17</v>
      </c>
      <c r="F472" s="25" t="s">
        <v>18</v>
      </c>
      <c r="G472" s="25" t="s">
        <v>11</v>
      </c>
      <c r="H472" s="26">
        <v>5712</v>
      </c>
      <c r="I472" s="25" t="s">
        <v>24</v>
      </c>
      <c r="J472" s="25" t="s">
        <v>37</v>
      </c>
      <c r="K472" s="25" t="s">
        <v>20</v>
      </c>
      <c r="L472" s="25" t="s">
        <v>22</v>
      </c>
      <c r="M472" s="25" t="s">
        <v>23</v>
      </c>
      <c r="N472" s="25" t="s">
        <v>11</v>
      </c>
      <c r="O472" s="25" t="s">
        <v>470</v>
      </c>
      <c r="P472" s="25">
        <v>394587</v>
      </c>
      <c r="Q472" s="25">
        <v>49777414100020</v>
      </c>
      <c r="R472" s="26" t="s">
        <v>52</v>
      </c>
      <c r="S472" s="27">
        <v>45481.722916666666</v>
      </c>
      <c r="T472" s="25" t="s">
        <v>471</v>
      </c>
      <c r="U472" s="25" t="s">
        <v>12</v>
      </c>
      <c r="V472" s="25" t="s">
        <v>472</v>
      </c>
      <c r="W472" s="25" t="s">
        <v>14</v>
      </c>
      <c r="X472" s="25" t="s">
        <v>15</v>
      </c>
      <c r="Y472" s="28" t="str">
        <f t="shared" si="32"/>
        <v>Domestique</v>
      </c>
      <c r="Z472" s="29">
        <v>0.85</v>
      </c>
      <c r="AA472" s="29" t="s">
        <v>1268</v>
      </c>
      <c r="AB472" s="29" t="s">
        <v>1269</v>
      </c>
      <c r="AC472" s="29" t="s">
        <v>1270</v>
      </c>
      <c r="AD472" s="25">
        <f t="shared" si="33"/>
        <v>36</v>
      </c>
      <c r="AE472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3" spans="1:31" s="25" customFormat="1" x14ac:dyDescent="0.35">
      <c r="A473" s="25" t="s">
        <v>6</v>
      </c>
      <c r="B473" s="25" t="s">
        <v>10</v>
      </c>
      <c r="C473" s="25" t="s">
        <v>16</v>
      </c>
      <c r="D473" s="25" t="s">
        <v>19</v>
      </c>
      <c r="E473" s="25" t="s">
        <v>17</v>
      </c>
      <c r="F473" s="25" t="s">
        <v>18</v>
      </c>
      <c r="G473" s="25" t="s">
        <v>11</v>
      </c>
      <c r="H473" s="26">
        <v>5712</v>
      </c>
      <c r="I473" s="25" t="s">
        <v>24</v>
      </c>
      <c r="J473" s="25" t="s">
        <v>37</v>
      </c>
      <c r="K473" s="25" t="s">
        <v>20</v>
      </c>
      <c r="L473" s="25" t="s">
        <v>22</v>
      </c>
      <c r="M473" s="25" t="s">
        <v>23</v>
      </c>
      <c r="N473" s="25" t="s">
        <v>11</v>
      </c>
      <c r="O473" s="25" t="s">
        <v>473</v>
      </c>
      <c r="P473" s="25">
        <v>394556</v>
      </c>
      <c r="Q473" s="25">
        <v>53389974600036</v>
      </c>
      <c r="R473" s="26" t="s">
        <v>52</v>
      </c>
      <c r="S473" s="27">
        <v>45481.651388888888</v>
      </c>
      <c r="T473" s="25" t="s">
        <v>474</v>
      </c>
      <c r="U473" s="25" t="s">
        <v>475</v>
      </c>
      <c r="V473" s="25" t="s">
        <v>476</v>
      </c>
      <c r="W473" s="25" t="s">
        <v>14</v>
      </c>
      <c r="X473" s="25" t="s">
        <v>15</v>
      </c>
      <c r="Y473" s="28" t="str">
        <f t="shared" si="32"/>
        <v>Domestique</v>
      </c>
      <c r="Z473" s="29">
        <v>0.85</v>
      </c>
      <c r="AA473" s="29" t="s">
        <v>1268</v>
      </c>
      <c r="AB473" s="29" t="s">
        <v>1269</v>
      </c>
      <c r="AC473" s="29" t="s">
        <v>1270</v>
      </c>
      <c r="AD473" s="25">
        <f t="shared" si="33"/>
        <v>36</v>
      </c>
      <c r="AE473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4" spans="1:31" s="25" customFormat="1" x14ac:dyDescent="0.35">
      <c r="A474" s="25" t="s">
        <v>6</v>
      </c>
      <c r="B474" s="25" t="s">
        <v>10</v>
      </c>
      <c r="C474" s="25" t="s">
        <v>16</v>
      </c>
      <c r="D474" s="25" t="s">
        <v>19</v>
      </c>
      <c r="E474" s="25" t="s">
        <v>17</v>
      </c>
      <c r="F474" s="25" t="s">
        <v>18</v>
      </c>
      <c r="G474" s="25" t="s">
        <v>11</v>
      </c>
      <c r="H474" s="26">
        <v>5712</v>
      </c>
      <c r="I474" s="25" t="s">
        <v>24</v>
      </c>
      <c r="J474" s="25" t="s">
        <v>37</v>
      </c>
      <c r="K474" s="25" t="s">
        <v>20</v>
      </c>
      <c r="L474" s="25" t="s">
        <v>22</v>
      </c>
      <c r="M474" s="25" t="s">
        <v>23</v>
      </c>
      <c r="N474" s="25" t="s">
        <v>11</v>
      </c>
      <c r="O474" s="25" t="s">
        <v>479</v>
      </c>
      <c r="P474" s="25">
        <v>391853</v>
      </c>
      <c r="Q474" s="25">
        <v>41470470000015</v>
      </c>
      <c r="R474" s="26" t="s">
        <v>52</v>
      </c>
      <c r="S474" s="27">
        <v>45474.638194444444</v>
      </c>
      <c r="T474" s="25" t="s">
        <v>480</v>
      </c>
      <c r="U474" s="25" t="s">
        <v>79</v>
      </c>
      <c r="V474" s="25" t="s">
        <v>481</v>
      </c>
      <c r="W474" s="25" t="s">
        <v>14</v>
      </c>
      <c r="X474" s="25" t="s">
        <v>15</v>
      </c>
      <c r="Y474" s="28" t="str">
        <f t="shared" si="32"/>
        <v>Domestique</v>
      </c>
      <c r="Z474" s="29">
        <v>0.85</v>
      </c>
      <c r="AA474" s="29" t="s">
        <v>1268</v>
      </c>
      <c r="AB474" s="29" t="s">
        <v>1269</v>
      </c>
      <c r="AC474" s="29" t="s">
        <v>1270</v>
      </c>
      <c r="AD474" s="25">
        <f t="shared" si="33"/>
        <v>36</v>
      </c>
      <c r="AE474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5" spans="1:31" s="25" customFormat="1" x14ac:dyDescent="0.35">
      <c r="A475" s="25" t="s">
        <v>6</v>
      </c>
      <c r="B475" s="25" t="s">
        <v>10</v>
      </c>
      <c r="C475" s="25" t="s">
        <v>16</v>
      </c>
      <c r="D475" s="25" t="s">
        <v>19</v>
      </c>
      <c r="E475" s="25" t="s">
        <v>17</v>
      </c>
      <c r="F475" s="25" t="s">
        <v>18</v>
      </c>
      <c r="G475" s="25" t="s">
        <v>11</v>
      </c>
      <c r="H475" s="26">
        <v>5712</v>
      </c>
      <c r="I475" s="25" t="s">
        <v>24</v>
      </c>
      <c r="J475" s="25" t="s">
        <v>37</v>
      </c>
      <c r="K475" s="25" t="s">
        <v>20</v>
      </c>
      <c r="L475" s="25" t="s">
        <v>22</v>
      </c>
      <c r="M475" s="25" t="s">
        <v>23</v>
      </c>
      <c r="N475" s="25" t="s">
        <v>11</v>
      </c>
      <c r="O475" s="25" t="s">
        <v>487</v>
      </c>
      <c r="P475" s="25">
        <v>384728</v>
      </c>
      <c r="Q475" s="25">
        <v>95345534200022</v>
      </c>
      <c r="R475" s="26" t="s">
        <v>52</v>
      </c>
      <c r="S475" s="27">
        <v>45463.670138888891</v>
      </c>
      <c r="T475" s="25" t="s">
        <v>488</v>
      </c>
      <c r="U475" s="25" t="s">
        <v>12</v>
      </c>
      <c r="V475" s="25" t="s">
        <v>489</v>
      </c>
      <c r="W475" s="25" t="s">
        <v>14</v>
      </c>
      <c r="X475" s="25" t="s">
        <v>15</v>
      </c>
      <c r="Y475" s="28" t="str">
        <f t="shared" si="32"/>
        <v>Domestique</v>
      </c>
      <c r="Z475" s="29">
        <v>0.85</v>
      </c>
      <c r="AA475" s="29" t="s">
        <v>1268</v>
      </c>
      <c r="AB475" s="29" t="s">
        <v>1269</v>
      </c>
      <c r="AC475" s="29" t="s">
        <v>1270</v>
      </c>
      <c r="AD475" s="25">
        <f t="shared" si="33"/>
        <v>36</v>
      </c>
      <c r="AE475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6" spans="1:31" s="25" customFormat="1" x14ac:dyDescent="0.35">
      <c r="A476" s="25" t="s">
        <v>6</v>
      </c>
      <c r="B476" s="25" t="s">
        <v>10</v>
      </c>
      <c r="C476" s="25" t="s">
        <v>16</v>
      </c>
      <c r="D476" s="25" t="s">
        <v>19</v>
      </c>
      <c r="E476" s="25" t="s">
        <v>17</v>
      </c>
      <c r="F476" s="25" t="s">
        <v>18</v>
      </c>
      <c r="G476" s="25" t="s">
        <v>11</v>
      </c>
      <c r="H476" s="26">
        <v>5712</v>
      </c>
      <c r="I476" s="25" t="s">
        <v>24</v>
      </c>
      <c r="J476" s="25" t="s">
        <v>37</v>
      </c>
      <c r="K476" s="25" t="s">
        <v>20</v>
      </c>
      <c r="L476" s="25" t="s">
        <v>22</v>
      </c>
      <c r="M476" s="25" t="s">
        <v>23</v>
      </c>
      <c r="N476" s="25" t="s">
        <v>11</v>
      </c>
      <c r="O476" s="25" t="s">
        <v>499</v>
      </c>
      <c r="P476" s="25">
        <v>381335</v>
      </c>
      <c r="Q476" s="25">
        <v>81241475300010</v>
      </c>
      <c r="R476" s="26" t="s">
        <v>52</v>
      </c>
      <c r="S476" s="27">
        <v>45454.703472222223</v>
      </c>
      <c r="T476" s="25" t="s">
        <v>500</v>
      </c>
      <c r="U476" s="25" t="s">
        <v>12</v>
      </c>
      <c r="V476" s="25" t="s">
        <v>501</v>
      </c>
      <c r="W476" s="25" t="s">
        <v>14</v>
      </c>
      <c r="X476" s="25" t="s">
        <v>15</v>
      </c>
      <c r="Y476" s="28" t="str">
        <f t="shared" si="32"/>
        <v>Domestique</v>
      </c>
      <c r="Z476" s="29">
        <v>0.85</v>
      </c>
      <c r="AA476" s="29" t="s">
        <v>1268</v>
      </c>
      <c r="AB476" s="29" t="s">
        <v>1269</v>
      </c>
      <c r="AC476" s="29" t="s">
        <v>1270</v>
      </c>
      <c r="AD476" s="25">
        <f t="shared" si="33"/>
        <v>36</v>
      </c>
      <c r="AE476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7" spans="1:31" s="25" customFormat="1" x14ac:dyDescent="0.35">
      <c r="A477" s="25" t="s">
        <v>6</v>
      </c>
      <c r="B477" s="25" t="s">
        <v>10</v>
      </c>
      <c r="C477" s="25" t="s">
        <v>16</v>
      </c>
      <c r="D477" s="25" t="s">
        <v>19</v>
      </c>
      <c r="E477" s="25" t="s">
        <v>17</v>
      </c>
      <c r="F477" s="25" t="s">
        <v>18</v>
      </c>
      <c r="G477" s="25" t="s">
        <v>11</v>
      </c>
      <c r="H477" s="26">
        <v>5712</v>
      </c>
      <c r="I477" s="25" t="s">
        <v>24</v>
      </c>
      <c r="J477" s="25" t="s">
        <v>37</v>
      </c>
      <c r="K477" s="25" t="s">
        <v>20</v>
      </c>
      <c r="L477" s="25" t="s">
        <v>22</v>
      </c>
      <c r="M477" s="25" t="s">
        <v>23</v>
      </c>
      <c r="N477" s="25" t="s">
        <v>11</v>
      </c>
      <c r="O477" s="25" t="s">
        <v>638</v>
      </c>
      <c r="P477" s="25">
        <v>377962</v>
      </c>
      <c r="Q477" s="25">
        <v>83124239100017</v>
      </c>
      <c r="R477" s="26" t="s">
        <v>52</v>
      </c>
      <c r="S477" s="27">
        <v>45446.592361111114</v>
      </c>
      <c r="T477" s="25" t="s">
        <v>639</v>
      </c>
      <c r="U477" s="25" t="s">
        <v>12</v>
      </c>
      <c r="V477" s="25" t="s">
        <v>640</v>
      </c>
      <c r="W477" s="25" t="s">
        <v>14</v>
      </c>
      <c r="X477" s="25" t="s">
        <v>15</v>
      </c>
      <c r="Y477" s="28" t="str">
        <f t="shared" si="32"/>
        <v>Domestique</v>
      </c>
      <c r="Z477" s="29">
        <v>0.85</v>
      </c>
      <c r="AA477" s="29" t="s">
        <v>1268</v>
      </c>
      <c r="AB477" s="29" t="s">
        <v>1269</v>
      </c>
      <c r="AC477" s="29" t="s">
        <v>1270</v>
      </c>
      <c r="AD477" s="25">
        <f t="shared" si="33"/>
        <v>36</v>
      </c>
      <c r="AE477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8" spans="1:31" s="25" customFormat="1" x14ac:dyDescent="0.35">
      <c r="A478" s="25" t="s">
        <v>6</v>
      </c>
      <c r="B478" s="25" t="s">
        <v>10</v>
      </c>
      <c r="C478" s="25" t="s">
        <v>16</v>
      </c>
      <c r="D478" s="25" t="s">
        <v>19</v>
      </c>
      <c r="E478" s="25" t="s">
        <v>17</v>
      </c>
      <c r="F478" s="25" t="s">
        <v>18</v>
      </c>
      <c r="G478" s="25" t="s">
        <v>11</v>
      </c>
      <c r="H478" s="26">
        <v>5712</v>
      </c>
      <c r="I478" s="25" t="s">
        <v>24</v>
      </c>
      <c r="J478" s="25" t="s">
        <v>37</v>
      </c>
      <c r="K478" s="25" t="s">
        <v>20</v>
      </c>
      <c r="L478" s="25" t="s">
        <v>22</v>
      </c>
      <c r="M478" s="25" t="s">
        <v>23</v>
      </c>
      <c r="N478" s="25" t="s">
        <v>11</v>
      </c>
      <c r="O478" s="25" t="s">
        <v>645</v>
      </c>
      <c r="P478" s="25">
        <v>377406</v>
      </c>
      <c r="Q478" s="25">
        <v>89913202100028</v>
      </c>
      <c r="R478" s="26"/>
      <c r="S478" s="27">
        <v>45443.719444444447</v>
      </c>
      <c r="T478" s="25" t="s">
        <v>646</v>
      </c>
      <c r="U478" s="25" t="s">
        <v>79</v>
      </c>
      <c r="V478" s="25" t="s">
        <v>647</v>
      </c>
      <c r="W478" s="25" t="s">
        <v>14</v>
      </c>
      <c r="X478" s="25" t="s">
        <v>15</v>
      </c>
      <c r="Y478" s="28" t="str">
        <f t="shared" si="32"/>
        <v>Domestique</v>
      </c>
      <c r="Z478" s="29">
        <v>0.85</v>
      </c>
      <c r="AA478" s="29" t="s">
        <v>1268</v>
      </c>
      <c r="AB478" s="29" t="s">
        <v>1269</v>
      </c>
      <c r="AC478" s="29" t="s">
        <v>1270</v>
      </c>
      <c r="AD478" s="25">
        <f t="shared" si="33"/>
        <v>36</v>
      </c>
      <c r="AE478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79" spans="1:31" s="25" customFormat="1" x14ac:dyDescent="0.35">
      <c r="A479" s="25" t="s">
        <v>6</v>
      </c>
      <c r="B479" s="25" t="s">
        <v>10</v>
      </c>
      <c r="C479" s="25" t="s">
        <v>16</v>
      </c>
      <c r="D479" s="25" t="s">
        <v>19</v>
      </c>
      <c r="E479" s="25" t="s">
        <v>17</v>
      </c>
      <c r="F479" s="25" t="s">
        <v>18</v>
      </c>
      <c r="G479" s="25" t="s">
        <v>11</v>
      </c>
      <c r="H479" s="26">
        <v>5712</v>
      </c>
      <c r="I479" s="25" t="s">
        <v>24</v>
      </c>
      <c r="J479" s="25" t="s">
        <v>37</v>
      </c>
      <c r="K479" s="25" t="s">
        <v>20</v>
      </c>
      <c r="L479" s="25" t="s">
        <v>22</v>
      </c>
      <c r="M479" s="25" t="s">
        <v>23</v>
      </c>
      <c r="N479" s="25" t="s">
        <v>11</v>
      </c>
      <c r="O479" s="25" t="s">
        <v>650</v>
      </c>
      <c r="P479" s="25">
        <v>377396</v>
      </c>
      <c r="Q479" s="25">
        <v>82441908900019</v>
      </c>
      <c r="R479" s="26" t="s">
        <v>52</v>
      </c>
      <c r="S479" s="27">
        <v>45443.696527777778</v>
      </c>
      <c r="T479" s="25" t="s">
        <v>651</v>
      </c>
      <c r="U479" s="25" t="s">
        <v>12</v>
      </c>
      <c r="V479" s="25" t="s">
        <v>652</v>
      </c>
      <c r="W479" s="25" t="s">
        <v>14</v>
      </c>
      <c r="X479" s="25" t="s">
        <v>15</v>
      </c>
      <c r="Y479" s="28" t="str">
        <f t="shared" si="32"/>
        <v>Domestique</v>
      </c>
      <c r="Z479" s="29">
        <v>0.85</v>
      </c>
      <c r="AA479" s="29" t="s">
        <v>1268</v>
      </c>
      <c r="AB479" s="29" t="s">
        <v>1269</v>
      </c>
      <c r="AC479" s="29" t="s">
        <v>1270</v>
      </c>
      <c r="AD479" s="25">
        <f t="shared" si="33"/>
        <v>36</v>
      </c>
      <c r="AE479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0" spans="1:31" s="25" customFormat="1" x14ac:dyDescent="0.35">
      <c r="A480" s="25" t="s">
        <v>6</v>
      </c>
      <c r="B480" s="25" t="s">
        <v>10</v>
      </c>
      <c r="C480" s="25" t="s">
        <v>16</v>
      </c>
      <c r="D480" s="25" t="s">
        <v>19</v>
      </c>
      <c r="E480" s="25" t="s">
        <v>17</v>
      </c>
      <c r="F480" s="25" t="s">
        <v>18</v>
      </c>
      <c r="G480" s="25" t="s">
        <v>11</v>
      </c>
      <c r="H480" s="26">
        <v>5712</v>
      </c>
      <c r="I480" s="25" t="s">
        <v>24</v>
      </c>
      <c r="J480" s="25" t="s">
        <v>37</v>
      </c>
      <c r="K480" s="25" t="s">
        <v>20</v>
      </c>
      <c r="L480" s="25" t="s">
        <v>22</v>
      </c>
      <c r="M480" s="25" t="s">
        <v>23</v>
      </c>
      <c r="N480" s="25" t="s">
        <v>11</v>
      </c>
      <c r="O480" s="25" t="s">
        <v>834</v>
      </c>
      <c r="P480" s="25">
        <v>375280</v>
      </c>
      <c r="Q480" s="25">
        <v>33948765400115</v>
      </c>
      <c r="R480" s="26" t="s">
        <v>52</v>
      </c>
      <c r="S480" s="27">
        <v>45440.436111111114</v>
      </c>
      <c r="T480" s="25" t="s">
        <v>835</v>
      </c>
      <c r="U480" s="25" t="s">
        <v>12</v>
      </c>
      <c r="V480" s="25" t="s">
        <v>836</v>
      </c>
      <c r="W480" s="25" t="s">
        <v>14</v>
      </c>
      <c r="X480" s="25" t="s">
        <v>15</v>
      </c>
      <c r="Y480" s="28" t="str">
        <f t="shared" si="32"/>
        <v>Domestique</v>
      </c>
      <c r="Z480" s="29">
        <v>0.85</v>
      </c>
      <c r="AA480" s="29" t="s">
        <v>1268</v>
      </c>
      <c r="AB480" s="29" t="s">
        <v>1269</v>
      </c>
      <c r="AC480" s="29" t="s">
        <v>1270</v>
      </c>
      <c r="AD480" s="25">
        <f t="shared" si="33"/>
        <v>36</v>
      </c>
      <c r="AE480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1" spans="1:31" s="25" customFormat="1" x14ac:dyDescent="0.35">
      <c r="A481" s="25" t="s">
        <v>6</v>
      </c>
      <c r="B481" s="25" t="s">
        <v>10</v>
      </c>
      <c r="C481" s="25" t="s">
        <v>16</v>
      </c>
      <c r="D481" s="25" t="s">
        <v>19</v>
      </c>
      <c r="E481" s="25" t="s">
        <v>17</v>
      </c>
      <c r="F481" s="25" t="s">
        <v>18</v>
      </c>
      <c r="G481" s="25" t="s">
        <v>11</v>
      </c>
      <c r="H481" s="26">
        <v>5712</v>
      </c>
      <c r="I481" s="25" t="s">
        <v>24</v>
      </c>
      <c r="J481" s="25" t="s">
        <v>37</v>
      </c>
      <c r="K481" s="25" t="s">
        <v>20</v>
      </c>
      <c r="L481" s="25" t="s">
        <v>22</v>
      </c>
      <c r="M481" s="25" t="s">
        <v>23</v>
      </c>
      <c r="N481" s="25" t="s">
        <v>11</v>
      </c>
      <c r="O481" s="25" t="s">
        <v>840</v>
      </c>
      <c r="P481" s="25">
        <v>374412</v>
      </c>
      <c r="Q481" s="25">
        <v>83048902700078</v>
      </c>
      <c r="R481" s="26" t="s">
        <v>52</v>
      </c>
      <c r="S481" s="27">
        <v>45436.77847222222</v>
      </c>
      <c r="T481" s="25" t="s">
        <v>68</v>
      </c>
      <c r="U481" s="25" t="s">
        <v>35</v>
      </c>
      <c r="V481" s="25" t="s">
        <v>841</v>
      </c>
      <c r="W481" s="25" t="s">
        <v>14</v>
      </c>
      <c r="X481" s="25" t="s">
        <v>15</v>
      </c>
      <c r="Y481" s="28" t="str">
        <f t="shared" si="32"/>
        <v>Domestique</v>
      </c>
      <c r="Z481" s="29">
        <v>0.85</v>
      </c>
      <c r="AA481" s="29" t="s">
        <v>1268</v>
      </c>
      <c r="AB481" s="29" t="s">
        <v>1269</v>
      </c>
      <c r="AC481" s="29" t="s">
        <v>1270</v>
      </c>
      <c r="AD481" s="25">
        <f t="shared" si="33"/>
        <v>36</v>
      </c>
      <c r="AE481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2" spans="1:31" s="25" customFormat="1" x14ac:dyDescent="0.35">
      <c r="A482" s="25" t="s">
        <v>6</v>
      </c>
      <c r="B482" s="25" t="s">
        <v>10</v>
      </c>
      <c r="C482" s="25" t="s">
        <v>16</v>
      </c>
      <c r="D482" s="25" t="s">
        <v>19</v>
      </c>
      <c r="E482" s="25" t="s">
        <v>17</v>
      </c>
      <c r="F482" s="25" t="s">
        <v>18</v>
      </c>
      <c r="G482" s="25" t="s">
        <v>11</v>
      </c>
      <c r="H482" s="26">
        <v>5712</v>
      </c>
      <c r="I482" s="25" t="s">
        <v>24</v>
      </c>
      <c r="J482" s="25" t="s">
        <v>37</v>
      </c>
      <c r="K482" s="25" t="s">
        <v>20</v>
      </c>
      <c r="L482" s="25" t="s">
        <v>22</v>
      </c>
      <c r="M482" s="25" t="s">
        <v>23</v>
      </c>
      <c r="N482" s="25" t="s">
        <v>11</v>
      </c>
      <c r="O482" s="25" t="s">
        <v>845</v>
      </c>
      <c r="P482" s="25">
        <v>374409</v>
      </c>
      <c r="Q482" s="25">
        <v>75100645300037</v>
      </c>
      <c r="R482" s="26" t="s">
        <v>52</v>
      </c>
      <c r="S482" s="27">
        <v>45436.759027777778</v>
      </c>
      <c r="T482" s="25" t="s">
        <v>846</v>
      </c>
      <c r="U482" s="25" t="s">
        <v>35</v>
      </c>
      <c r="V482" s="25" t="s">
        <v>847</v>
      </c>
      <c r="W482" s="25" t="s">
        <v>14</v>
      </c>
      <c r="X482" s="25" t="s">
        <v>15</v>
      </c>
      <c r="Y482" s="28" t="str">
        <f t="shared" si="32"/>
        <v>Domestique</v>
      </c>
      <c r="Z482" s="29">
        <v>0.85</v>
      </c>
      <c r="AA482" s="29" t="s">
        <v>1268</v>
      </c>
      <c r="AB482" s="29" t="s">
        <v>1269</v>
      </c>
      <c r="AC482" s="29" t="s">
        <v>1270</v>
      </c>
      <c r="AD482" s="25">
        <f t="shared" si="33"/>
        <v>36</v>
      </c>
      <c r="AE482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3" spans="1:31" s="25" customFormat="1" x14ac:dyDescent="0.35">
      <c r="A483" s="25" t="s">
        <v>6</v>
      </c>
      <c r="B483" s="25" t="s">
        <v>10</v>
      </c>
      <c r="C483" s="25" t="s">
        <v>16</v>
      </c>
      <c r="D483" s="25" t="s">
        <v>19</v>
      </c>
      <c r="E483" s="25" t="s">
        <v>17</v>
      </c>
      <c r="F483" s="25" t="s">
        <v>18</v>
      </c>
      <c r="G483" s="25" t="s">
        <v>11</v>
      </c>
      <c r="H483" s="26">
        <v>5712</v>
      </c>
      <c r="I483" s="25" t="s">
        <v>24</v>
      </c>
      <c r="J483" s="25" t="s">
        <v>37</v>
      </c>
      <c r="K483" s="25" t="s">
        <v>20</v>
      </c>
      <c r="L483" s="25" t="s">
        <v>22</v>
      </c>
      <c r="M483" s="25" t="s">
        <v>23</v>
      </c>
      <c r="N483" s="25" t="s">
        <v>11</v>
      </c>
      <c r="O483" s="25" t="s">
        <v>848</v>
      </c>
      <c r="P483" s="25">
        <v>374407</v>
      </c>
      <c r="Q483" s="25">
        <v>79748789900032</v>
      </c>
      <c r="R483" s="26" t="s">
        <v>52</v>
      </c>
      <c r="S483" s="27">
        <v>45436.75</v>
      </c>
      <c r="T483" s="25" t="s">
        <v>849</v>
      </c>
      <c r="U483" s="25" t="s">
        <v>35</v>
      </c>
      <c r="V483" s="25" t="s">
        <v>850</v>
      </c>
      <c r="W483" s="25" t="s">
        <v>14</v>
      </c>
      <c r="X483" s="25" t="s">
        <v>15</v>
      </c>
      <c r="Y483" s="28" t="str">
        <f t="shared" si="32"/>
        <v>Domestique</v>
      </c>
      <c r="Z483" s="29">
        <v>0.85</v>
      </c>
      <c r="AA483" s="29" t="s">
        <v>1268</v>
      </c>
      <c r="AB483" s="29" t="s">
        <v>1269</v>
      </c>
      <c r="AC483" s="29" t="s">
        <v>1270</v>
      </c>
      <c r="AD483" s="25">
        <f t="shared" si="33"/>
        <v>36</v>
      </c>
      <c r="AE483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4" spans="1:31" s="25" customFormat="1" x14ac:dyDescent="0.35">
      <c r="A484" s="25" t="s">
        <v>6</v>
      </c>
      <c r="B484" s="25" t="s">
        <v>10</v>
      </c>
      <c r="C484" s="25" t="s">
        <v>16</v>
      </c>
      <c r="D484" s="25" t="s">
        <v>19</v>
      </c>
      <c r="E484" s="25" t="s">
        <v>17</v>
      </c>
      <c r="F484" s="25" t="s">
        <v>18</v>
      </c>
      <c r="G484" s="25" t="s">
        <v>11</v>
      </c>
      <c r="H484" s="26">
        <v>5712</v>
      </c>
      <c r="I484" s="25" t="s">
        <v>24</v>
      </c>
      <c r="J484" s="25" t="s">
        <v>37</v>
      </c>
      <c r="K484" s="25" t="s">
        <v>20</v>
      </c>
      <c r="L484" s="25" t="s">
        <v>22</v>
      </c>
      <c r="M484" s="25" t="s">
        <v>23</v>
      </c>
      <c r="N484" s="25" t="s">
        <v>11</v>
      </c>
      <c r="O484" s="25" t="s">
        <v>851</v>
      </c>
      <c r="P484" s="25">
        <v>374404</v>
      </c>
      <c r="Q484" s="25">
        <v>79748789900040</v>
      </c>
      <c r="R484" s="26" t="s">
        <v>52</v>
      </c>
      <c r="S484" s="27">
        <v>45436.742361111108</v>
      </c>
      <c r="T484" s="25" t="s">
        <v>849</v>
      </c>
      <c r="U484" s="25" t="s">
        <v>35</v>
      </c>
      <c r="V484" s="25" t="s">
        <v>852</v>
      </c>
      <c r="W484" s="25" t="s">
        <v>14</v>
      </c>
      <c r="X484" s="25" t="s">
        <v>15</v>
      </c>
      <c r="Y484" s="28" t="str">
        <f t="shared" si="32"/>
        <v>Domestique</v>
      </c>
      <c r="Z484" s="29">
        <v>0.85</v>
      </c>
      <c r="AA484" s="29" t="s">
        <v>1268</v>
      </c>
      <c r="AB484" s="29" t="s">
        <v>1269</v>
      </c>
      <c r="AC484" s="29" t="s">
        <v>1270</v>
      </c>
      <c r="AD484" s="25">
        <f t="shared" si="33"/>
        <v>36</v>
      </c>
      <c r="AE484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5" spans="1:31" s="25" customFormat="1" x14ac:dyDescent="0.35">
      <c r="A485" s="25" t="s">
        <v>6</v>
      </c>
      <c r="B485" s="25" t="s">
        <v>10</v>
      </c>
      <c r="C485" s="25" t="s">
        <v>16</v>
      </c>
      <c r="D485" s="25" t="s">
        <v>19</v>
      </c>
      <c r="E485" s="25" t="s">
        <v>17</v>
      </c>
      <c r="F485" s="25" t="s">
        <v>18</v>
      </c>
      <c r="G485" s="25" t="s">
        <v>11</v>
      </c>
      <c r="H485" s="26">
        <v>5712</v>
      </c>
      <c r="I485" s="25" t="s">
        <v>24</v>
      </c>
      <c r="J485" s="25" t="s">
        <v>37</v>
      </c>
      <c r="K485" s="25" t="s">
        <v>20</v>
      </c>
      <c r="L485" s="25" t="s">
        <v>22</v>
      </c>
      <c r="M485" s="25" t="s">
        <v>23</v>
      </c>
      <c r="N485" s="25" t="s">
        <v>11</v>
      </c>
      <c r="O485" s="25" t="s">
        <v>853</v>
      </c>
      <c r="P485" s="25">
        <v>374401</v>
      </c>
      <c r="Q485" s="25">
        <v>79748789900024</v>
      </c>
      <c r="R485" s="26" t="s">
        <v>52</v>
      </c>
      <c r="S485" s="27">
        <v>45436.731249999997</v>
      </c>
      <c r="T485" s="25" t="s">
        <v>854</v>
      </c>
      <c r="U485" s="25" t="s">
        <v>35</v>
      </c>
      <c r="V485" s="25" t="s">
        <v>855</v>
      </c>
      <c r="W485" s="25" t="s">
        <v>14</v>
      </c>
      <c r="X485" s="25" t="s">
        <v>15</v>
      </c>
      <c r="Y485" s="28" t="str">
        <f t="shared" si="32"/>
        <v>Domestique</v>
      </c>
      <c r="Z485" s="29">
        <v>0.85</v>
      </c>
      <c r="AA485" s="29" t="s">
        <v>1268</v>
      </c>
      <c r="AB485" s="29" t="s">
        <v>1269</v>
      </c>
      <c r="AC485" s="29" t="s">
        <v>1270</v>
      </c>
      <c r="AD485" s="25">
        <f t="shared" si="33"/>
        <v>36</v>
      </c>
      <c r="AE485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6" spans="1:31" s="25" customFormat="1" x14ac:dyDescent="0.35">
      <c r="A486" s="25" t="s">
        <v>6</v>
      </c>
      <c r="B486" s="25" t="s">
        <v>10</v>
      </c>
      <c r="C486" s="25" t="s">
        <v>16</v>
      </c>
      <c r="D486" s="25" t="s">
        <v>19</v>
      </c>
      <c r="E486" s="25" t="s">
        <v>17</v>
      </c>
      <c r="F486" s="25" t="s">
        <v>18</v>
      </c>
      <c r="G486" s="25" t="s">
        <v>11</v>
      </c>
      <c r="H486" s="26">
        <v>5712</v>
      </c>
      <c r="I486" s="25" t="s">
        <v>24</v>
      </c>
      <c r="J486" s="25" t="s">
        <v>37</v>
      </c>
      <c r="K486" s="25" t="s">
        <v>20</v>
      </c>
      <c r="L486" s="25" t="s">
        <v>22</v>
      </c>
      <c r="M486" s="25" t="s">
        <v>23</v>
      </c>
      <c r="N486" s="25" t="s">
        <v>11</v>
      </c>
      <c r="O486" s="25" t="s">
        <v>856</v>
      </c>
      <c r="P486" s="25">
        <v>374400</v>
      </c>
      <c r="Q486" s="25">
        <v>79748789900057</v>
      </c>
      <c r="R486" s="26" t="s">
        <v>52</v>
      </c>
      <c r="S486" s="27">
        <v>45436.722916666666</v>
      </c>
      <c r="T486" s="25" t="s">
        <v>854</v>
      </c>
      <c r="U486" s="25" t="s">
        <v>35</v>
      </c>
      <c r="V486" s="25" t="s">
        <v>857</v>
      </c>
      <c r="W486" s="25" t="s">
        <v>14</v>
      </c>
      <c r="X486" s="25" t="s">
        <v>15</v>
      </c>
      <c r="Y486" s="28" t="str">
        <f t="shared" si="32"/>
        <v>Domestique</v>
      </c>
      <c r="Z486" s="29">
        <v>0.85</v>
      </c>
      <c r="AA486" s="29" t="s">
        <v>1268</v>
      </c>
      <c r="AB486" s="29" t="s">
        <v>1269</v>
      </c>
      <c r="AC486" s="29" t="s">
        <v>1270</v>
      </c>
      <c r="AD486" s="25">
        <f t="shared" si="33"/>
        <v>36</v>
      </c>
      <c r="AE486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7" spans="1:31" s="25" customFormat="1" x14ac:dyDescent="0.35">
      <c r="A487" s="25" t="s">
        <v>6</v>
      </c>
      <c r="B487" s="25" t="s">
        <v>10</v>
      </c>
      <c r="C487" s="25" t="s">
        <v>16</v>
      </c>
      <c r="D487" s="25" t="s">
        <v>19</v>
      </c>
      <c r="E487" s="25" t="s">
        <v>17</v>
      </c>
      <c r="F487" s="25" t="s">
        <v>18</v>
      </c>
      <c r="G487" s="25" t="s">
        <v>11</v>
      </c>
      <c r="H487" s="26">
        <v>5712</v>
      </c>
      <c r="I487" s="25" t="s">
        <v>24</v>
      </c>
      <c r="J487" s="25" t="s">
        <v>37</v>
      </c>
      <c r="K487" s="25" t="s">
        <v>20</v>
      </c>
      <c r="L487" s="25" t="s">
        <v>22</v>
      </c>
      <c r="M487" s="25" t="s">
        <v>23</v>
      </c>
      <c r="N487" s="25" t="s">
        <v>11</v>
      </c>
      <c r="O487" s="25" t="s">
        <v>858</v>
      </c>
      <c r="P487" s="25">
        <v>374389</v>
      </c>
      <c r="Q487" s="25">
        <v>75098946900036</v>
      </c>
      <c r="R487" s="26" t="s">
        <v>52</v>
      </c>
      <c r="S487" s="27">
        <v>45436.708333333336</v>
      </c>
      <c r="T487" s="25" t="s">
        <v>859</v>
      </c>
      <c r="U487" s="25" t="s">
        <v>35</v>
      </c>
      <c r="V487" s="25" t="s">
        <v>860</v>
      </c>
      <c r="W487" s="25" t="s">
        <v>14</v>
      </c>
      <c r="X487" s="25" t="s">
        <v>15</v>
      </c>
      <c r="Y487" s="28" t="str">
        <f t="shared" si="32"/>
        <v>Domestique</v>
      </c>
      <c r="Z487" s="29">
        <v>0.85</v>
      </c>
      <c r="AA487" s="29" t="s">
        <v>1268</v>
      </c>
      <c r="AB487" s="29" t="s">
        <v>1269</v>
      </c>
      <c r="AC487" s="29" t="s">
        <v>1270</v>
      </c>
      <c r="AD487" s="25">
        <f t="shared" si="33"/>
        <v>36</v>
      </c>
      <c r="AE487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8" spans="1:31" s="25" customFormat="1" x14ac:dyDescent="0.35">
      <c r="A488" s="25" t="s">
        <v>6</v>
      </c>
      <c r="B488" s="25" t="s">
        <v>10</v>
      </c>
      <c r="C488" s="25" t="s">
        <v>16</v>
      </c>
      <c r="D488" s="25" t="s">
        <v>19</v>
      </c>
      <c r="E488" s="25" t="s">
        <v>17</v>
      </c>
      <c r="F488" s="25" t="s">
        <v>18</v>
      </c>
      <c r="G488" s="25" t="s">
        <v>11</v>
      </c>
      <c r="H488" s="26">
        <v>5712</v>
      </c>
      <c r="I488" s="25" t="s">
        <v>24</v>
      </c>
      <c r="J488" s="25" t="s">
        <v>37</v>
      </c>
      <c r="K488" s="25" t="s">
        <v>20</v>
      </c>
      <c r="L488" s="25" t="s">
        <v>22</v>
      </c>
      <c r="M488" s="25" t="s">
        <v>23</v>
      </c>
      <c r="N488" s="25" t="s">
        <v>11</v>
      </c>
      <c r="O488" s="25" t="s">
        <v>861</v>
      </c>
      <c r="P488" s="25">
        <v>374386</v>
      </c>
      <c r="Q488" s="25">
        <v>52422893900087</v>
      </c>
      <c r="R488" s="26" t="s">
        <v>52</v>
      </c>
      <c r="S488" s="27">
        <v>45436.696527777778</v>
      </c>
      <c r="T488" s="25" t="s">
        <v>34</v>
      </c>
      <c r="U488" s="25" t="s">
        <v>35</v>
      </c>
      <c r="V488" s="25" t="s">
        <v>862</v>
      </c>
      <c r="W488" s="25" t="s">
        <v>14</v>
      </c>
      <c r="X488" s="25" t="s">
        <v>15</v>
      </c>
      <c r="Y488" s="28" t="str">
        <f t="shared" si="32"/>
        <v>Domestique</v>
      </c>
      <c r="Z488" s="29">
        <v>0.85</v>
      </c>
      <c r="AA488" s="29" t="s">
        <v>1268</v>
      </c>
      <c r="AB488" s="29" t="s">
        <v>1269</v>
      </c>
      <c r="AC488" s="29" t="s">
        <v>1270</v>
      </c>
      <c r="AD488" s="25">
        <f t="shared" si="33"/>
        <v>36</v>
      </c>
      <c r="AE488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89" spans="1:31" s="25" customFormat="1" x14ac:dyDescent="0.35">
      <c r="A489" s="25" t="s">
        <v>6</v>
      </c>
      <c r="B489" s="25" t="s">
        <v>10</v>
      </c>
      <c r="C489" s="25" t="s">
        <v>16</v>
      </c>
      <c r="D489" s="25" t="s">
        <v>19</v>
      </c>
      <c r="E489" s="25" t="s">
        <v>17</v>
      </c>
      <c r="F489" s="25" t="s">
        <v>18</v>
      </c>
      <c r="G489" s="25" t="s">
        <v>11</v>
      </c>
      <c r="H489" s="26">
        <v>5712</v>
      </c>
      <c r="I489" s="25" t="s">
        <v>24</v>
      </c>
      <c r="J489" s="25" t="s">
        <v>37</v>
      </c>
      <c r="K489" s="25" t="s">
        <v>20</v>
      </c>
      <c r="L489" s="25" t="s">
        <v>22</v>
      </c>
      <c r="M489" s="25" t="s">
        <v>23</v>
      </c>
      <c r="N489" s="25" t="s">
        <v>11</v>
      </c>
      <c r="O489" s="25" t="s">
        <v>863</v>
      </c>
      <c r="P489" s="25">
        <v>374379</v>
      </c>
      <c r="Q489" s="25">
        <v>52422893900095</v>
      </c>
      <c r="R489" s="26" t="s">
        <v>52</v>
      </c>
      <c r="S489" s="27">
        <v>45436.682638888888</v>
      </c>
      <c r="T489" s="25" t="s">
        <v>34</v>
      </c>
      <c r="U489" s="25" t="s">
        <v>35</v>
      </c>
      <c r="V489" s="25" t="s">
        <v>864</v>
      </c>
      <c r="W489" s="25" t="s">
        <v>14</v>
      </c>
      <c r="X489" s="25" t="s">
        <v>15</v>
      </c>
      <c r="Y489" s="28" t="str">
        <f t="shared" si="32"/>
        <v>Domestique</v>
      </c>
      <c r="Z489" s="29">
        <v>0.85</v>
      </c>
      <c r="AA489" s="29" t="s">
        <v>1268</v>
      </c>
      <c r="AB489" s="29" t="s">
        <v>1269</v>
      </c>
      <c r="AC489" s="29" t="s">
        <v>1270</v>
      </c>
      <c r="AD489" s="25">
        <f t="shared" si="33"/>
        <v>36</v>
      </c>
      <c r="AE489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90" spans="1:31" s="25" customFormat="1" x14ac:dyDescent="0.35">
      <c r="A490" s="25" t="s">
        <v>6</v>
      </c>
      <c r="B490" s="25" t="s">
        <v>10</v>
      </c>
      <c r="C490" s="25" t="s">
        <v>16</v>
      </c>
      <c r="D490" s="25" t="s">
        <v>19</v>
      </c>
      <c r="E490" s="25" t="s">
        <v>17</v>
      </c>
      <c r="F490" s="25" t="s">
        <v>18</v>
      </c>
      <c r="G490" s="25" t="s">
        <v>11</v>
      </c>
      <c r="H490" s="26">
        <v>5712</v>
      </c>
      <c r="I490" s="25" t="s">
        <v>24</v>
      </c>
      <c r="J490" s="25" t="s">
        <v>37</v>
      </c>
      <c r="K490" s="25" t="s">
        <v>20</v>
      </c>
      <c r="L490" s="25" t="s">
        <v>22</v>
      </c>
      <c r="M490" s="25" t="s">
        <v>23</v>
      </c>
      <c r="N490" s="25" t="s">
        <v>11</v>
      </c>
      <c r="O490" s="25" t="s">
        <v>873</v>
      </c>
      <c r="P490" s="25">
        <v>374338</v>
      </c>
      <c r="Q490" s="25">
        <v>52422893900020</v>
      </c>
      <c r="R490" s="26" t="s">
        <v>52</v>
      </c>
      <c r="S490" s="27">
        <v>45436.622916666667</v>
      </c>
      <c r="T490" s="25" t="s">
        <v>34</v>
      </c>
      <c r="U490" s="25" t="s">
        <v>35</v>
      </c>
      <c r="V490" s="25" t="s">
        <v>874</v>
      </c>
      <c r="W490" s="25" t="s">
        <v>14</v>
      </c>
      <c r="X490" s="25" t="s">
        <v>15</v>
      </c>
      <c r="Y490" s="28" t="str">
        <f t="shared" si="32"/>
        <v>Domestique</v>
      </c>
      <c r="Z490" s="29">
        <v>0.85</v>
      </c>
      <c r="AA490" s="29" t="s">
        <v>1268</v>
      </c>
      <c r="AB490" s="29" t="s">
        <v>1269</v>
      </c>
      <c r="AC490" s="29" t="s">
        <v>1270</v>
      </c>
      <c r="AD490" s="25">
        <f t="shared" si="33"/>
        <v>36</v>
      </c>
      <c r="AE490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91" spans="1:31" s="25" customFormat="1" x14ac:dyDescent="0.35">
      <c r="A491" s="25" t="s">
        <v>6</v>
      </c>
      <c r="B491" s="25" t="s">
        <v>10</v>
      </c>
      <c r="C491" s="25" t="s">
        <v>16</v>
      </c>
      <c r="D491" s="25" t="s">
        <v>19</v>
      </c>
      <c r="E491" s="25" t="s">
        <v>17</v>
      </c>
      <c r="F491" s="25" t="s">
        <v>18</v>
      </c>
      <c r="G491" s="25" t="s">
        <v>11</v>
      </c>
      <c r="H491" s="26">
        <v>5712</v>
      </c>
      <c r="I491" s="25" t="s">
        <v>24</v>
      </c>
      <c r="J491" s="25" t="s">
        <v>37</v>
      </c>
      <c r="K491" s="25" t="s">
        <v>20</v>
      </c>
      <c r="L491" s="25" t="s">
        <v>22</v>
      </c>
      <c r="M491" s="25" t="s">
        <v>23</v>
      </c>
      <c r="N491" s="25" t="s">
        <v>11</v>
      </c>
      <c r="O491" s="25" t="s">
        <v>875</v>
      </c>
      <c r="P491" s="25">
        <v>374189</v>
      </c>
      <c r="Q491" s="25">
        <v>52422893900111</v>
      </c>
      <c r="R491" s="26" t="s">
        <v>52</v>
      </c>
      <c r="S491" s="27">
        <v>45436.46597222222</v>
      </c>
      <c r="T491" s="25" t="s">
        <v>34</v>
      </c>
      <c r="U491" s="25" t="s">
        <v>35</v>
      </c>
      <c r="V491" s="25" t="s">
        <v>876</v>
      </c>
      <c r="W491" s="25" t="s">
        <v>14</v>
      </c>
      <c r="X491" s="25" t="s">
        <v>15</v>
      </c>
      <c r="Y491" s="28" t="str">
        <f t="shared" si="32"/>
        <v>Domestique</v>
      </c>
      <c r="Z491" s="29">
        <v>0.85</v>
      </c>
      <c r="AA491" s="29" t="s">
        <v>1268</v>
      </c>
      <c r="AB491" s="29" t="s">
        <v>1269</v>
      </c>
      <c r="AC491" s="29" t="s">
        <v>1270</v>
      </c>
      <c r="AD491" s="25">
        <f t="shared" si="33"/>
        <v>36</v>
      </c>
      <c r="AE491" s="25" t="str">
        <f t="shared" si="34"/>
        <v>En face-Ã -faceSociÃ©tÃ© ou assimilÃ©eBÃ©nÃ©ficiaire non PPE&lt; 12 moisComplet Ã  jourFrance [FR]5712Aucune occurence (12 mois glissants)VADCB/Visa MastercardUniquee-paiement avec 3D SecureFrance [FR]</v>
      </c>
    </row>
    <row r="492" spans="1:31" x14ac:dyDescent="0.35">
      <c r="S492" s="1"/>
    </row>
    <row r="493" spans="1:31" x14ac:dyDescent="0.35">
      <c r="S493" s="1"/>
    </row>
    <row r="494" spans="1:31" x14ac:dyDescent="0.35">
      <c r="S494" s="1"/>
    </row>
    <row r="495" spans="1:31" x14ac:dyDescent="0.35">
      <c r="S495" s="1"/>
    </row>
    <row r="496" spans="1:31" x14ac:dyDescent="0.35">
      <c r="S496" s="1"/>
    </row>
    <row r="497" spans="19:19" x14ac:dyDescent="0.35">
      <c r="S497" s="1"/>
    </row>
    <row r="498" spans="19:19" x14ac:dyDescent="0.35">
      <c r="S498" s="1"/>
    </row>
    <row r="499" spans="19:19" x14ac:dyDescent="0.35">
      <c r="S499" s="1"/>
    </row>
    <row r="500" spans="19:19" x14ac:dyDescent="0.35">
      <c r="S500" s="1"/>
    </row>
    <row r="501" spans="19:19" x14ac:dyDescent="0.35">
      <c r="S501" s="1"/>
    </row>
    <row r="502" spans="19:19" x14ac:dyDescent="0.35">
      <c r="S502" s="1"/>
    </row>
    <row r="503" spans="19:19" x14ac:dyDescent="0.35">
      <c r="S503" s="1"/>
    </row>
    <row r="504" spans="19:19" x14ac:dyDescent="0.35">
      <c r="S504" s="1"/>
    </row>
    <row r="505" spans="19:19" x14ac:dyDescent="0.35">
      <c r="S505" s="1"/>
    </row>
    <row r="506" spans="19:19" x14ac:dyDescent="0.35">
      <c r="S506" s="1"/>
    </row>
    <row r="507" spans="19:19" x14ac:dyDescent="0.35">
      <c r="S507" s="1"/>
    </row>
    <row r="508" spans="19:19" x14ac:dyDescent="0.35">
      <c r="S508" s="1"/>
    </row>
    <row r="509" spans="19:19" x14ac:dyDescent="0.35">
      <c r="S509" s="1"/>
    </row>
    <row r="510" spans="19:19" x14ac:dyDescent="0.35">
      <c r="S510" s="1"/>
    </row>
    <row r="511" spans="19:19" x14ac:dyDescent="0.35">
      <c r="S511" s="1"/>
    </row>
    <row r="512" spans="19:19" x14ac:dyDescent="0.35">
      <c r="S512" s="1"/>
    </row>
    <row r="513" spans="1:31" x14ac:dyDescent="0.35">
      <c r="S513" s="1"/>
    </row>
    <row r="514" spans="1:31" x14ac:dyDescent="0.35">
      <c r="S514" s="1"/>
    </row>
    <row r="515" spans="1:31" x14ac:dyDescent="0.35">
      <c r="S515" s="1"/>
    </row>
    <row r="516" spans="1:31" x14ac:dyDescent="0.35">
      <c r="S516" s="1"/>
    </row>
    <row r="517" spans="1:31" x14ac:dyDescent="0.35">
      <c r="S517" s="1"/>
    </row>
    <row r="518" spans="1:31" x14ac:dyDescent="0.35">
      <c r="S518" s="1"/>
    </row>
    <row r="519" spans="1:31" x14ac:dyDescent="0.35">
      <c r="S519" s="1"/>
    </row>
    <row r="520" spans="1:31" x14ac:dyDescent="0.35">
      <c r="S520" s="1"/>
    </row>
    <row r="521" spans="1:31" x14ac:dyDescent="0.35">
      <c r="S521" s="1"/>
    </row>
    <row r="522" spans="1:31" x14ac:dyDescent="0.35">
      <c r="S522" s="1"/>
    </row>
    <row r="523" spans="1:31" x14ac:dyDescent="0.35">
      <c r="S523" s="1"/>
    </row>
    <row r="524" spans="1:31" x14ac:dyDescent="0.35">
      <c r="S524" s="1"/>
    </row>
    <row r="525" spans="1:31" ht="15" thickBot="1" x14ac:dyDescent="0.4">
      <c r="S525" s="1"/>
    </row>
    <row r="526" spans="1:31" ht="15" thickTop="1" x14ac:dyDescent="0.35">
      <c r="A526" s="7"/>
      <c r="B526" s="7"/>
      <c r="C526" s="7"/>
      <c r="D526" s="7"/>
      <c r="E526" s="7"/>
      <c r="F526" s="7"/>
      <c r="G526" s="7"/>
      <c r="H526" s="8"/>
      <c r="I526" s="7"/>
      <c r="J526" s="7"/>
      <c r="K526" s="7"/>
      <c r="L526" s="7"/>
      <c r="M526" s="7"/>
      <c r="N526" s="7"/>
      <c r="O526" s="7"/>
      <c r="P526" s="7"/>
      <c r="Q526" s="7"/>
      <c r="R526" s="8"/>
      <c r="S526" s="9"/>
      <c r="T526" s="7"/>
      <c r="U526" s="7"/>
      <c r="V526" s="7"/>
      <c r="W526" s="7"/>
      <c r="X526" s="7"/>
      <c r="Y526" s="10"/>
      <c r="Z526" s="11"/>
      <c r="AA526" s="11"/>
      <c r="AB526" s="11"/>
      <c r="AC526" s="11"/>
    </row>
    <row r="527" spans="1:31" x14ac:dyDescent="0.35">
      <c r="A527" t="s">
        <v>6</v>
      </c>
      <c r="B527" t="s">
        <v>10</v>
      </c>
      <c r="C527" t="s">
        <v>16</v>
      </c>
      <c r="D527" t="s">
        <v>19</v>
      </c>
      <c r="E527" t="s">
        <v>839</v>
      </c>
      <c r="F527" t="s">
        <v>18</v>
      </c>
      <c r="G527" t="s">
        <v>11</v>
      </c>
      <c r="H527" s="4">
        <v>7399</v>
      </c>
      <c r="I527" t="s">
        <v>24</v>
      </c>
      <c r="J527" t="s">
        <v>37</v>
      </c>
      <c r="K527" t="s">
        <v>20</v>
      </c>
      <c r="L527" t="s">
        <v>22</v>
      </c>
      <c r="M527" t="s">
        <v>23</v>
      </c>
      <c r="N527" t="s">
        <v>11</v>
      </c>
      <c r="O527" t="s">
        <v>943</v>
      </c>
      <c r="P527">
        <v>310324</v>
      </c>
      <c r="Q527">
        <v>38800660300038</v>
      </c>
      <c r="R527" s="4" t="s">
        <v>944</v>
      </c>
      <c r="S527" s="1">
        <v>45260.5</v>
      </c>
      <c r="T527" t="s">
        <v>945</v>
      </c>
      <c r="U527" t="s">
        <v>946</v>
      </c>
      <c r="V527" t="s">
        <v>947</v>
      </c>
      <c r="W527" t="s">
        <v>14</v>
      </c>
      <c r="X527" t="s">
        <v>15</v>
      </c>
      <c r="Y527" s="6" t="str">
        <f t="shared" ref="Y527:Y533" si="35">+IF(G527=N527,"Domestique","Autre")</f>
        <v>Domestique</v>
      </c>
      <c r="Z527" s="5">
        <v>0.6</v>
      </c>
      <c r="AA527" s="5" t="s">
        <v>1268</v>
      </c>
      <c r="AB527" s="5" t="s">
        <v>1269</v>
      </c>
      <c r="AC527" s="5" t="s">
        <v>1270</v>
      </c>
      <c r="AD527">
        <f t="shared" ref="AD527:AD533" si="36">COUNTIFS($AE$2:$AE$2432,AE527)</f>
        <v>7</v>
      </c>
      <c r="AE527" t="str">
        <f t="shared" ref="AE527:AE533" si="37">+B527&amp;C527&amp;D527&amp;E527&amp;F527&amp;G527&amp;H527&amp;I527&amp;J527&amp;K527&amp;L527&amp;M527&amp;N527</f>
        <v>En face-Ã -faceSociÃ©tÃ© ou assimilÃ©eBÃ©nÃ©ficiaire non PPE&gt; 12 moisComplet Ã  jourFrance [FR]7399Aucune occurence (12 mois glissants)VADCB/Visa MastercardUniquee-paiement avec 3D SecureFrance [FR]</v>
      </c>
    </row>
    <row r="528" spans="1:31" s="20" customFormat="1" x14ac:dyDescent="0.35">
      <c r="A528" s="20" t="s">
        <v>6</v>
      </c>
      <c r="B528" s="20" t="s">
        <v>10</v>
      </c>
      <c r="C528" s="20" t="s">
        <v>16</v>
      </c>
      <c r="D528" s="20" t="s">
        <v>19</v>
      </c>
      <c r="E528" s="20" t="s">
        <v>839</v>
      </c>
      <c r="F528" s="20" t="s">
        <v>18</v>
      </c>
      <c r="G528" s="20" t="s">
        <v>11</v>
      </c>
      <c r="H528" s="21">
        <v>7399</v>
      </c>
      <c r="I528" s="20" t="s">
        <v>24</v>
      </c>
      <c r="J528" s="20" t="s">
        <v>37</v>
      </c>
      <c r="K528" s="20" t="s">
        <v>20</v>
      </c>
      <c r="L528" s="20" t="s">
        <v>22</v>
      </c>
      <c r="M528" s="20" t="s">
        <v>23</v>
      </c>
      <c r="N528" s="20" t="s">
        <v>11</v>
      </c>
      <c r="O528" s="20" t="s">
        <v>969</v>
      </c>
      <c r="P528" s="20">
        <v>284025</v>
      </c>
      <c r="Q528" s="20">
        <v>80885848400013</v>
      </c>
      <c r="R528" s="21" t="s">
        <v>8</v>
      </c>
      <c r="S528" s="22">
        <v>45184.600694444445</v>
      </c>
      <c r="T528" s="20" t="s">
        <v>970</v>
      </c>
      <c r="U528" s="20" t="s">
        <v>12</v>
      </c>
      <c r="V528" s="20" t="s">
        <v>971</v>
      </c>
      <c r="W528" s="20" t="s">
        <v>14</v>
      </c>
      <c r="X528" s="20" t="s">
        <v>15</v>
      </c>
      <c r="Y528" s="23" t="str">
        <f t="shared" si="35"/>
        <v>Domestique</v>
      </c>
      <c r="Z528" s="24">
        <v>0.6</v>
      </c>
      <c r="AA528" s="24" t="s">
        <v>1268</v>
      </c>
      <c r="AB528" s="24" t="s">
        <v>1269</v>
      </c>
      <c r="AC528" s="24" t="s">
        <v>1270</v>
      </c>
      <c r="AD528" s="20">
        <f t="shared" si="36"/>
        <v>7</v>
      </c>
      <c r="AE528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29" spans="1:31" s="20" customFormat="1" x14ac:dyDescent="0.35">
      <c r="A529" s="20" t="s">
        <v>6</v>
      </c>
      <c r="B529" s="20" t="s">
        <v>10</v>
      </c>
      <c r="C529" s="20" t="s">
        <v>16</v>
      </c>
      <c r="D529" s="20" t="s">
        <v>19</v>
      </c>
      <c r="E529" s="20" t="s">
        <v>839</v>
      </c>
      <c r="F529" s="20" t="s">
        <v>18</v>
      </c>
      <c r="G529" s="20" t="s">
        <v>11</v>
      </c>
      <c r="H529" s="21">
        <v>7399</v>
      </c>
      <c r="I529" s="20" t="s">
        <v>24</v>
      </c>
      <c r="J529" s="20" t="s">
        <v>37</v>
      </c>
      <c r="K529" s="20" t="s">
        <v>20</v>
      </c>
      <c r="L529" s="20" t="s">
        <v>22</v>
      </c>
      <c r="M529" s="20" t="s">
        <v>23</v>
      </c>
      <c r="N529" s="20" t="s">
        <v>11</v>
      </c>
      <c r="O529" s="20" t="s">
        <v>1064</v>
      </c>
      <c r="P529" s="20">
        <v>143099</v>
      </c>
      <c r="Q529" s="20">
        <v>51864813400022</v>
      </c>
      <c r="R529" s="21"/>
      <c r="S529" s="22">
        <v>44429.462500000001</v>
      </c>
      <c r="T529" s="20" t="s">
        <v>1065</v>
      </c>
      <c r="U529" s="20" t="s">
        <v>12</v>
      </c>
      <c r="V529" s="20" t="s">
        <v>1066</v>
      </c>
      <c r="W529" s="20" t="s">
        <v>14</v>
      </c>
      <c r="X529" s="20" t="s">
        <v>883</v>
      </c>
      <c r="Y529" s="23" t="str">
        <f t="shared" si="35"/>
        <v>Domestique</v>
      </c>
      <c r="Z529" s="24">
        <v>0.6</v>
      </c>
      <c r="AA529" s="24" t="s">
        <v>1268</v>
      </c>
      <c r="AB529" s="24" t="s">
        <v>1269</v>
      </c>
      <c r="AC529" s="24" t="s">
        <v>1270</v>
      </c>
      <c r="AD529" s="20">
        <f t="shared" si="36"/>
        <v>7</v>
      </c>
      <c r="AE529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30" spans="1:31" s="20" customFormat="1" x14ac:dyDescent="0.35">
      <c r="A530" s="20" t="s">
        <v>6</v>
      </c>
      <c r="B530" s="20" t="s">
        <v>10</v>
      </c>
      <c r="C530" s="20" t="s">
        <v>16</v>
      </c>
      <c r="D530" s="20" t="s">
        <v>19</v>
      </c>
      <c r="E530" s="20" t="s">
        <v>839</v>
      </c>
      <c r="F530" s="20" t="s">
        <v>18</v>
      </c>
      <c r="G530" s="20" t="s">
        <v>11</v>
      </c>
      <c r="H530" s="21">
        <v>7399</v>
      </c>
      <c r="I530" s="20" t="s">
        <v>24</v>
      </c>
      <c r="J530" s="20" t="s">
        <v>37</v>
      </c>
      <c r="K530" s="20" t="s">
        <v>20</v>
      </c>
      <c r="L530" s="20" t="s">
        <v>22</v>
      </c>
      <c r="M530" s="20" t="s">
        <v>23</v>
      </c>
      <c r="N530" s="20" t="s">
        <v>11</v>
      </c>
      <c r="O530" s="20" t="s">
        <v>1067</v>
      </c>
      <c r="P530" s="20">
        <v>143098</v>
      </c>
      <c r="Q530" s="20">
        <v>9578229800053</v>
      </c>
      <c r="R530" s="21"/>
      <c r="S530" s="22">
        <v>44429.460416666669</v>
      </c>
      <c r="T530" s="20" t="s">
        <v>1068</v>
      </c>
      <c r="U530" s="20" t="s">
        <v>12</v>
      </c>
      <c r="V530" s="20" t="s">
        <v>1069</v>
      </c>
      <c r="W530" s="20" t="s">
        <v>14</v>
      </c>
      <c r="X530" s="20" t="s">
        <v>883</v>
      </c>
      <c r="Y530" s="23" t="str">
        <f t="shared" si="35"/>
        <v>Domestique</v>
      </c>
      <c r="Z530" s="24">
        <v>0.6</v>
      </c>
      <c r="AA530" s="24" t="s">
        <v>1268</v>
      </c>
      <c r="AB530" s="24" t="s">
        <v>1269</v>
      </c>
      <c r="AC530" s="24" t="s">
        <v>1270</v>
      </c>
      <c r="AD530" s="20">
        <f t="shared" si="36"/>
        <v>7</v>
      </c>
      <c r="AE530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31" spans="1:31" s="20" customFormat="1" x14ac:dyDescent="0.35">
      <c r="A531" s="20" t="s">
        <v>6</v>
      </c>
      <c r="B531" s="20" t="s">
        <v>10</v>
      </c>
      <c r="C531" s="20" t="s">
        <v>16</v>
      </c>
      <c r="D531" s="20" t="s">
        <v>19</v>
      </c>
      <c r="E531" s="20" t="s">
        <v>839</v>
      </c>
      <c r="F531" s="20" t="s">
        <v>18</v>
      </c>
      <c r="G531" s="20" t="s">
        <v>11</v>
      </c>
      <c r="H531" s="21">
        <v>7399</v>
      </c>
      <c r="I531" s="20" t="s">
        <v>24</v>
      </c>
      <c r="J531" s="20" t="s">
        <v>37</v>
      </c>
      <c r="K531" s="20" t="s">
        <v>20</v>
      </c>
      <c r="L531" s="20" t="s">
        <v>22</v>
      </c>
      <c r="M531" s="20" t="s">
        <v>23</v>
      </c>
      <c r="N531" s="20" t="s">
        <v>11</v>
      </c>
      <c r="O531" s="20" t="s">
        <v>1070</v>
      </c>
      <c r="P531" s="20">
        <v>143097</v>
      </c>
      <c r="Q531" s="20">
        <v>41410034700015</v>
      </c>
      <c r="R531" s="21"/>
      <c r="S531" s="22">
        <v>44429.457638888889</v>
      </c>
      <c r="T531" s="20" t="s">
        <v>1071</v>
      </c>
      <c r="U531" s="20" t="s">
        <v>12</v>
      </c>
      <c r="V531" s="20" t="s">
        <v>1072</v>
      </c>
      <c r="W531" s="20" t="s">
        <v>14</v>
      </c>
      <c r="X531" s="20" t="s">
        <v>883</v>
      </c>
      <c r="Y531" s="23" t="str">
        <f t="shared" si="35"/>
        <v>Domestique</v>
      </c>
      <c r="Z531" s="24">
        <v>0.6</v>
      </c>
      <c r="AA531" s="24" t="s">
        <v>1268</v>
      </c>
      <c r="AB531" s="24" t="s">
        <v>1269</v>
      </c>
      <c r="AC531" s="24" t="s">
        <v>1270</v>
      </c>
      <c r="AD531" s="20">
        <f t="shared" si="36"/>
        <v>7</v>
      </c>
      <c r="AE531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32" spans="1:31" s="20" customFormat="1" x14ac:dyDescent="0.35">
      <c r="A532" s="20" t="s">
        <v>6</v>
      </c>
      <c r="B532" s="20" t="s">
        <v>10</v>
      </c>
      <c r="C532" s="20" t="s">
        <v>16</v>
      </c>
      <c r="D532" s="20" t="s">
        <v>19</v>
      </c>
      <c r="E532" s="20" t="s">
        <v>839</v>
      </c>
      <c r="F532" s="20" t="s">
        <v>18</v>
      </c>
      <c r="G532" s="20" t="s">
        <v>11</v>
      </c>
      <c r="H532" s="21">
        <v>7399</v>
      </c>
      <c r="I532" s="20" t="s">
        <v>24</v>
      </c>
      <c r="J532" s="20" t="s">
        <v>37</v>
      </c>
      <c r="K532" s="20" t="s">
        <v>20</v>
      </c>
      <c r="L532" s="20" t="s">
        <v>22</v>
      </c>
      <c r="M532" s="20" t="s">
        <v>23</v>
      </c>
      <c r="N532" s="20" t="s">
        <v>11</v>
      </c>
      <c r="O532" s="20" t="s">
        <v>1073</v>
      </c>
      <c r="P532" s="20">
        <v>143096</v>
      </c>
      <c r="Q532" s="20">
        <v>41457560500012</v>
      </c>
      <c r="R532" s="21"/>
      <c r="S532" s="22">
        <v>44429.456250000003</v>
      </c>
      <c r="T532" s="20" t="s">
        <v>1074</v>
      </c>
      <c r="U532" s="20" t="s">
        <v>12</v>
      </c>
      <c r="V532" s="20" t="s">
        <v>1075</v>
      </c>
      <c r="W532" s="20" t="s">
        <v>14</v>
      </c>
      <c r="X532" s="20" t="s">
        <v>883</v>
      </c>
      <c r="Y532" s="23" t="str">
        <f t="shared" si="35"/>
        <v>Domestique</v>
      </c>
      <c r="Z532" s="24">
        <v>0.6</v>
      </c>
      <c r="AA532" s="24" t="s">
        <v>1268</v>
      </c>
      <c r="AB532" s="24" t="s">
        <v>1269</v>
      </c>
      <c r="AC532" s="24" t="s">
        <v>1270</v>
      </c>
      <c r="AD532" s="20">
        <f t="shared" si="36"/>
        <v>7</v>
      </c>
      <c r="AE532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33" spans="1:31" s="20" customFormat="1" x14ac:dyDescent="0.35">
      <c r="A533" s="20" t="s">
        <v>6</v>
      </c>
      <c r="B533" s="20" t="s">
        <v>10</v>
      </c>
      <c r="C533" s="20" t="s">
        <v>16</v>
      </c>
      <c r="D533" s="20" t="s">
        <v>19</v>
      </c>
      <c r="E533" s="20" t="s">
        <v>839</v>
      </c>
      <c r="F533" s="20" t="s">
        <v>18</v>
      </c>
      <c r="G533" s="20" t="s">
        <v>11</v>
      </c>
      <c r="H533" s="21">
        <v>7399</v>
      </c>
      <c r="I533" s="20" t="s">
        <v>24</v>
      </c>
      <c r="J533" s="20" t="s">
        <v>37</v>
      </c>
      <c r="K533" s="20" t="s">
        <v>20</v>
      </c>
      <c r="L533" s="20" t="s">
        <v>22</v>
      </c>
      <c r="M533" s="20" t="s">
        <v>23</v>
      </c>
      <c r="N533" s="20" t="s">
        <v>11</v>
      </c>
      <c r="O533" s="20" t="s">
        <v>1079</v>
      </c>
      <c r="P533" s="20">
        <v>143094</v>
      </c>
      <c r="Q533" s="20">
        <v>39201341300019</v>
      </c>
      <c r="R533" s="21"/>
      <c r="S533" s="22">
        <v>44429.451388888891</v>
      </c>
      <c r="T533" s="20" t="s">
        <v>1080</v>
      </c>
      <c r="U533" s="20" t="s">
        <v>12</v>
      </c>
      <c r="V533" s="20" t="s">
        <v>1081</v>
      </c>
      <c r="W533" s="20" t="s">
        <v>14</v>
      </c>
      <c r="X533" s="20" t="s">
        <v>883</v>
      </c>
      <c r="Y533" s="23" t="str">
        <f t="shared" si="35"/>
        <v>Domestique</v>
      </c>
      <c r="Z533" s="24">
        <v>0.6</v>
      </c>
      <c r="AA533" s="24" t="s">
        <v>1268</v>
      </c>
      <c r="AB533" s="24" t="s">
        <v>1269</v>
      </c>
      <c r="AC533" s="24" t="s">
        <v>1270</v>
      </c>
      <c r="AD533" s="20">
        <f t="shared" si="36"/>
        <v>7</v>
      </c>
      <c r="AE533" s="20" t="str">
        <f t="shared" si="37"/>
        <v>En face-Ã -faceSociÃ©tÃ© ou assimilÃ©eBÃ©nÃ©ficiaire non PPE&gt; 12 moisComplet Ã  jourFrance [FR]7399Aucune occurence (12 mois glissants)VADCB/Visa MastercardUniquee-paiement avec 3D SecureFrance [FR]</v>
      </c>
    </row>
    <row r="534" spans="1:31" x14ac:dyDescent="0.35">
      <c r="S534" s="1"/>
    </row>
    <row r="535" spans="1:31" x14ac:dyDescent="0.35">
      <c r="S535" s="1"/>
    </row>
    <row r="536" spans="1:31" x14ac:dyDescent="0.35">
      <c r="S536" s="1"/>
    </row>
    <row r="537" spans="1:31" x14ac:dyDescent="0.35">
      <c r="S537" s="1"/>
    </row>
    <row r="538" spans="1:31" x14ac:dyDescent="0.35">
      <c r="S538" s="1"/>
    </row>
    <row r="539" spans="1:31" x14ac:dyDescent="0.35">
      <c r="S539" s="1"/>
    </row>
    <row r="540" spans="1:31" x14ac:dyDescent="0.35">
      <c r="S540" s="1"/>
    </row>
    <row r="541" spans="1:31" x14ac:dyDescent="0.35">
      <c r="S541" s="1"/>
    </row>
    <row r="542" spans="1:31" x14ac:dyDescent="0.35">
      <c r="S542" s="1"/>
    </row>
    <row r="543" spans="1:31" x14ac:dyDescent="0.35">
      <c r="S543" s="1"/>
    </row>
    <row r="544" spans="1:31" x14ac:dyDescent="0.35">
      <c r="S544" s="1"/>
    </row>
    <row r="545" spans="19:19" x14ac:dyDescent="0.35">
      <c r="S545" s="1"/>
    </row>
    <row r="546" spans="19:19" x14ac:dyDescent="0.35">
      <c r="S546" s="1"/>
    </row>
    <row r="547" spans="19:19" x14ac:dyDescent="0.35">
      <c r="S547" s="1"/>
    </row>
    <row r="548" spans="19:19" x14ac:dyDescent="0.35">
      <c r="S548" s="1"/>
    </row>
    <row r="549" spans="19:19" x14ac:dyDescent="0.35">
      <c r="S549" s="1"/>
    </row>
    <row r="550" spans="19:19" x14ac:dyDescent="0.35">
      <c r="S550" s="1"/>
    </row>
    <row r="551" spans="19:19" x14ac:dyDescent="0.35">
      <c r="S551" s="1"/>
    </row>
    <row r="552" spans="19:19" x14ac:dyDescent="0.35">
      <c r="S552" s="1"/>
    </row>
    <row r="553" spans="19:19" x14ac:dyDescent="0.35">
      <c r="S553" s="1"/>
    </row>
    <row r="554" spans="19:19" x14ac:dyDescent="0.35">
      <c r="S554" s="1"/>
    </row>
    <row r="555" spans="19:19" x14ac:dyDescent="0.35">
      <c r="S555" s="1"/>
    </row>
    <row r="556" spans="19:19" x14ac:dyDescent="0.35">
      <c r="S556" s="1"/>
    </row>
    <row r="557" spans="19:19" x14ac:dyDescent="0.35">
      <c r="S557" s="1"/>
    </row>
    <row r="558" spans="19:19" x14ac:dyDescent="0.35">
      <c r="S558" s="1"/>
    </row>
    <row r="559" spans="19:19" x14ac:dyDescent="0.35">
      <c r="S559" s="1"/>
    </row>
    <row r="560" spans="19:19" x14ac:dyDescent="0.35">
      <c r="S560" s="1"/>
    </row>
    <row r="561" spans="1:31" x14ac:dyDescent="0.35">
      <c r="S561" s="1"/>
    </row>
    <row r="562" spans="1:31" x14ac:dyDescent="0.35">
      <c r="S562" s="1"/>
    </row>
    <row r="563" spans="1:31" x14ac:dyDescent="0.35">
      <c r="S563" s="1"/>
    </row>
    <row r="564" spans="1:31" x14ac:dyDescent="0.35">
      <c r="S564" s="1"/>
    </row>
    <row r="565" spans="1:31" x14ac:dyDescent="0.35">
      <c r="S565" s="1"/>
    </row>
    <row r="566" spans="1:31" x14ac:dyDescent="0.35">
      <c r="S566" s="1"/>
    </row>
    <row r="567" spans="1:31" ht="15" thickBot="1" x14ac:dyDescent="0.4">
      <c r="S567" s="1"/>
    </row>
    <row r="568" spans="1:31" ht="15" thickTop="1" x14ac:dyDescent="0.35">
      <c r="A568" s="7"/>
      <c r="B568" s="7"/>
      <c r="C568" s="7"/>
      <c r="D568" s="7"/>
      <c r="E568" s="7"/>
      <c r="F568" s="7"/>
      <c r="G568" s="7"/>
      <c r="H568" s="8"/>
      <c r="I568" s="7"/>
      <c r="J568" s="7"/>
      <c r="K568" s="7"/>
      <c r="L568" s="7"/>
      <c r="M568" s="7"/>
      <c r="N568" s="7"/>
      <c r="O568" s="7"/>
      <c r="P568" s="7"/>
      <c r="Q568" s="7"/>
      <c r="R568" s="8"/>
      <c r="S568" s="9"/>
      <c r="T568" s="7"/>
      <c r="U568" s="7"/>
      <c r="V568" s="7"/>
      <c r="W568" s="7"/>
      <c r="X568" s="7"/>
      <c r="Y568" s="10"/>
      <c r="Z568" s="11"/>
      <c r="AA568" s="11"/>
      <c r="AB568" s="11"/>
      <c r="AC568" s="11"/>
    </row>
    <row r="569" spans="1:31" x14ac:dyDescent="0.35">
      <c r="A569" t="s">
        <v>6</v>
      </c>
      <c r="B569" t="s">
        <v>10</v>
      </c>
      <c r="C569" t="s">
        <v>16</v>
      </c>
      <c r="D569" t="s">
        <v>19</v>
      </c>
      <c r="E569" t="s">
        <v>17</v>
      </c>
      <c r="F569" t="s">
        <v>18</v>
      </c>
      <c r="G569" t="s">
        <v>11</v>
      </c>
      <c r="H569" s="4">
        <v>2741</v>
      </c>
      <c r="I569" t="s">
        <v>24</v>
      </c>
      <c r="J569" t="s">
        <v>37</v>
      </c>
      <c r="K569" t="s">
        <v>20</v>
      </c>
      <c r="L569" t="s">
        <v>22</v>
      </c>
      <c r="M569" t="s">
        <v>23</v>
      </c>
      <c r="N569" t="s">
        <v>11</v>
      </c>
      <c r="O569" t="s">
        <v>490</v>
      </c>
      <c r="P569">
        <v>382572</v>
      </c>
      <c r="Q569">
        <v>30057018100010</v>
      </c>
      <c r="R569" s="4" t="s">
        <v>491</v>
      </c>
      <c r="S569" s="1">
        <v>45457.543749999997</v>
      </c>
      <c r="T569" t="s">
        <v>492</v>
      </c>
      <c r="U569" t="s">
        <v>111</v>
      </c>
      <c r="V569" t="s">
        <v>493</v>
      </c>
      <c r="W569" t="s">
        <v>14</v>
      </c>
      <c r="X569" t="s">
        <v>15</v>
      </c>
      <c r="Y569" s="6" t="str">
        <f t="shared" ref="Y569:Y574" si="38">+IF(G569=N569,"Domestique","Autre")</f>
        <v>Domestique</v>
      </c>
      <c r="Z569" s="5">
        <v>0.85</v>
      </c>
      <c r="AA569" s="5" t="s">
        <v>1268</v>
      </c>
      <c r="AB569" s="5" t="s">
        <v>1269</v>
      </c>
      <c r="AC569" s="5" t="s">
        <v>1270</v>
      </c>
      <c r="AD569">
        <f t="shared" ref="AD569:AD574" si="39">COUNTIFS($AE$2:$AE$2432,AE569)</f>
        <v>6</v>
      </c>
      <c r="AE569" t="str">
        <f t="shared" ref="AE569:AE574" si="40">+B569&amp;C569&amp;D569&amp;E569&amp;F569&amp;G569&amp;H569&amp;I569&amp;J569&amp;K569&amp;L569&amp;M569&amp;N569</f>
        <v>En face-Ã -faceSociÃ©tÃ© ou assimilÃ©eBÃ©nÃ©ficiaire non PPE&lt; 12 moisComplet Ã  jourFrance [FR]2741Aucune occurence (12 mois glissants)VADCB/Visa MastercardUniquee-paiement avec 3D SecureFrance [FR]</v>
      </c>
    </row>
    <row r="570" spans="1:31" s="30" customFormat="1" x14ac:dyDescent="0.35">
      <c r="A570" s="30" t="s">
        <v>6</v>
      </c>
      <c r="B570" s="30" t="s">
        <v>10</v>
      </c>
      <c r="C570" s="30" t="s">
        <v>16</v>
      </c>
      <c r="D570" s="30" t="s">
        <v>19</v>
      </c>
      <c r="E570" s="30" t="s">
        <v>17</v>
      </c>
      <c r="F570" s="30" t="s">
        <v>18</v>
      </c>
      <c r="G570" s="30" t="s">
        <v>11</v>
      </c>
      <c r="H570" s="31">
        <v>2741</v>
      </c>
      <c r="I570" s="30" t="s">
        <v>24</v>
      </c>
      <c r="J570" s="30" t="s">
        <v>37</v>
      </c>
      <c r="K570" s="30" t="s">
        <v>20</v>
      </c>
      <c r="L570" s="30" t="s">
        <v>22</v>
      </c>
      <c r="M570" s="30" t="s">
        <v>23</v>
      </c>
      <c r="N570" s="30" t="s">
        <v>11</v>
      </c>
      <c r="O570" s="30" t="s">
        <v>494</v>
      </c>
      <c r="P570" s="30">
        <v>381352</v>
      </c>
      <c r="Q570" s="30">
        <v>35386720300047</v>
      </c>
      <c r="R570" s="31" t="s">
        <v>495</v>
      </c>
      <c r="S570" s="32">
        <v>45454.722916666666</v>
      </c>
      <c r="T570" s="30" t="s">
        <v>496</v>
      </c>
      <c r="U570" s="30" t="s">
        <v>497</v>
      </c>
      <c r="V570" s="30" t="s">
        <v>498</v>
      </c>
      <c r="W570" s="30" t="s">
        <v>14</v>
      </c>
      <c r="X570" s="30" t="s">
        <v>15</v>
      </c>
      <c r="Y570" s="33" t="str">
        <f t="shared" si="38"/>
        <v>Domestique</v>
      </c>
      <c r="Z570" s="34">
        <v>0.85</v>
      </c>
      <c r="AA570" s="34" t="s">
        <v>1268</v>
      </c>
      <c r="AB570" s="34" t="s">
        <v>1269</v>
      </c>
      <c r="AC570" s="34" t="s">
        <v>1270</v>
      </c>
      <c r="AD570" s="30">
        <f t="shared" si="39"/>
        <v>6</v>
      </c>
      <c r="AE570" s="30" t="str">
        <f t="shared" si="40"/>
        <v>En face-Ã -faceSociÃ©tÃ© ou assimilÃ©eBÃ©nÃ©ficiaire non PPE&lt; 12 moisComplet Ã  jourFrance [FR]2741Aucune occurence (12 mois glissants)VADCB/Visa MastercardUniquee-paiement avec 3D SecureFrance [FR]</v>
      </c>
    </row>
    <row r="571" spans="1:31" s="30" customFormat="1" x14ac:dyDescent="0.35">
      <c r="A571" s="30" t="s">
        <v>6</v>
      </c>
      <c r="B571" s="30" t="s">
        <v>10</v>
      </c>
      <c r="C571" s="30" t="s">
        <v>16</v>
      </c>
      <c r="D571" s="30" t="s">
        <v>19</v>
      </c>
      <c r="E571" s="30" t="s">
        <v>17</v>
      </c>
      <c r="F571" s="30" t="s">
        <v>18</v>
      </c>
      <c r="G571" s="30" t="s">
        <v>11</v>
      </c>
      <c r="H571" s="31">
        <v>2741</v>
      </c>
      <c r="I571" s="30" t="s">
        <v>24</v>
      </c>
      <c r="J571" s="30" t="s">
        <v>37</v>
      </c>
      <c r="K571" s="30" t="s">
        <v>20</v>
      </c>
      <c r="L571" s="30" t="s">
        <v>22</v>
      </c>
      <c r="M571" s="30" t="s">
        <v>23</v>
      </c>
      <c r="N571" s="30" t="s">
        <v>11</v>
      </c>
      <c r="O571" s="30" t="s">
        <v>502</v>
      </c>
      <c r="P571" s="30">
        <v>380803</v>
      </c>
      <c r="Q571" s="30">
        <v>32356489800035</v>
      </c>
      <c r="R571" s="31" t="s">
        <v>495</v>
      </c>
      <c r="S571" s="32">
        <v>45453.697222222225</v>
      </c>
      <c r="T571" s="30" t="s">
        <v>503</v>
      </c>
      <c r="U571" s="30" t="s">
        <v>497</v>
      </c>
      <c r="V571" s="30" t="s">
        <v>504</v>
      </c>
      <c r="W571" s="30" t="s">
        <v>14</v>
      </c>
      <c r="X571" s="30" t="s">
        <v>15</v>
      </c>
      <c r="Y571" s="33" t="str">
        <f t="shared" si="38"/>
        <v>Domestique</v>
      </c>
      <c r="Z571" s="34">
        <v>0.85</v>
      </c>
      <c r="AA571" s="34" t="s">
        <v>1268</v>
      </c>
      <c r="AB571" s="34" t="s">
        <v>1269</v>
      </c>
      <c r="AC571" s="34" t="s">
        <v>1270</v>
      </c>
      <c r="AD571" s="30">
        <f t="shared" si="39"/>
        <v>6</v>
      </c>
      <c r="AE571" s="30" t="str">
        <f t="shared" si="40"/>
        <v>En face-Ã -faceSociÃ©tÃ© ou assimilÃ©eBÃ©nÃ©ficiaire non PPE&lt; 12 moisComplet Ã  jourFrance [FR]2741Aucune occurence (12 mois glissants)VADCB/Visa MastercardUniquee-paiement avec 3D SecureFrance [FR]</v>
      </c>
    </row>
    <row r="572" spans="1:31" s="30" customFormat="1" x14ac:dyDescent="0.35">
      <c r="A572" s="30" t="s">
        <v>6</v>
      </c>
      <c r="B572" s="30" t="s">
        <v>10</v>
      </c>
      <c r="C572" s="30" t="s">
        <v>16</v>
      </c>
      <c r="D572" s="30" t="s">
        <v>19</v>
      </c>
      <c r="E572" s="30" t="s">
        <v>17</v>
      </c>
      <c r="F572" s="30" t="s">
        <v>18</v>
      </c>
      <c r="G572" s="30" t="s">
        <v>11</v>
      </c>
      <c r="H572" s="31">
        <v>2741</v>
      </c>
      <c r="I572" s="30" t="s">
        <v>24</v>
      </c>
      <c r="J572" s="30" t="s">
        <v>37</v>
      </c>
      <c r="K572" s="30" t="s">
        <v>20</v>
      </c>
      <c r="L572" s="30" t="s">
        <v>22</v>
      </c>
      <c r="M572" s="30" t="s">
        <v>23</v>
      </c>
      <c r="N572" s="30" t="s">
        <v>11</v>
      </c>
      <c r="O572" s="30" t="s">
        <v>505</v>
      </c>
      <c r="P572" s="30">
        <v>380801</v>
      </c>
      <c r="Q572" s="30">
        <v>85780286200204</v>
      </c>
      <c r="R572" s="31" t="s">
        <v>506</v>
      </c>
      <c r="S572" s="32">
        <v>45453.688888888886</v>
      </c>
      <c r="T572" s="30" t="s">
        <v>507</v>
      </c>
      <c r="U572" s="30" t="s">
        <v>497</v>
      </c>
      <c r="V572" s="30" t="s">
        <v>508</v>
      </c>
      <c r="W572" s="30" t="s">
        <v>14</v>
      </c>
      <c r="X572" s="30" t="s">
        <v>15</v>
      </c>
      <c r="Y572" s="33" t="str">
        <f t="shared" si="38"/>
        <v>Domestique</v>
      </c>
      <c r="Z572" s="34">
        <v>0.85</v>
      </c>
      <c r="AA572" s="34" t="s">
        <v>1268</v>
      </c>
      <c r="AB572" s="34" t="s">
        <v>1269</v>
      </c>
      <c r="AC572" s="34" t="s">
        <v>1270</v>
      </c>
      <c r="AD572" s="30">
        <f t="shared" si="39"/>
        <v>6</v>
      </c>
      <c r="AE572" s="30" t="str">
        <f t="shared" si="40"/>
        <v>En face-Ã -faceSociÃ©tÃ© ou assimilÃ©eBÃ©nÃ©ficiaire non PPE&lt; 12 moisComplet Ã  jourFrance [FR]2741Aucune occurence (12 mois glissants)VADCB/Visa MastercardUniquee-paiement avec 3D SecureFrance [FR]</v>
      </c>
    </row>
    <row r="573" spans="1:31" s="30" customFormat="1" x14ac:dyDescent="0.35">
      <c r="A573" s="30" t="s">
        <v>6</v>
      </c>
      <c r="B573" s="30" t="s">
        <v>10</v>
      </c>
      <c r="C573" s="30" t="s">
        <v>16</v>
      </c>
      <c r="D573" s="30" t="s">
        <v>19</v>
      </c>
      <c r="E573" s="30" t="s">
        <v>17</v>
      </c>
      <c r="F573" s="30" t="s">
        <v>18</v>
      </c>
      <c r="G573" s="30" t="s">
        <v>11</v>
      </c>
      <c r="H573" s="31">
        <v>2741</v>
      </c>
      <c r="I573" s="30" t="s">
        <v>24</v>
      </c>
      <c r="J573" s="30" t="s">
        <v>37</v>
      </c>
      <c r="K573" s="30" t="s">
        <v>20</v>
      </c>
      <c r="L573" s="30" t="s">
        <v>22</v>
      </c>
      <c r="M573" s="30" t="s">
        <v>23</v>
      </c>
      <c r="N573" s="30" t="s">
        <v>11</v>
      </c>
      <c r="O573" s="30" t="s">
        <v>509</v>
      </c>
      <c r="P573" s="30">
        <v>380800</v>
      </c>
      <c r="Q573" s="30">
        <v>57565040300018</v>
      </c>
      <c r="R573" s="31" t="s">
        <v>506</v>
      </c>
      <c r="S573" s="32">
        <v>45453.675694444442</v>
      </c>
      <c r="T573" s="30" t="s">
        <v>510</v>
      </c>
      <c r="U573" s="30" t="s">
        <v>497</v>
      </c>
      <c r="V573" s="30" t="s">
        <v>511</v>
      </c>
      <c r="W573" s="30" t="s">
        <v>14</v>
      </c>
      <c r="X573" s="30" t="s">
        <v>15</v>
      </c>
      <c r="Y573" s="33" t="str">
        <f t="shared" si="38"/>
        <v>Domestique</v>
      </c>
      <c r="Z573" s="34">
        <v>0.85</v>
      </c>
      <c r="AA573" s="34" t="s">
        <v>1268</v>
      </c>
      <c r="AB573" s="34" t="s">
        <v>1269</v>
      </c>
      <c r="AC573" s="34" t="s">
        <v>1270</v>
      </c>
      <c r="AD573" s="30">
        <f t="shared" si="39"/>
        <v>6</v>
      </c>
      <c r="AE573" s="30" t="str">
        <f t="shared" si="40"/>
        <v>En face-Ã -faceSociÃ©tÃ© ou assimilÃ©eBÃ©nÃ©ficiaire non PPE&lt; 12 moisComplet Ã  jourFrance [FR]2741Aucune occurence (12 mois glissants)VADCB/Visa MastercardUniquee-paiement avec 3D SecureFrance [FR]</v>
      </c>
    </row>
    <row r="574" spans="1:31" s="30" customFormat="1" x14ac:dyDescent="0.35">
      <c r="A574" s="30" t="s">
        <v>6</v>
      </c>
      <c r="B574" s="30" t="s">
        <v>10</v>
      </c>
      <c r="C574" s="30" t="s">
        <v>16</v>
      </c>
      <c r="D574" s="30" t="s">
        <v>19</v>
      </c>
      <c r="E574" s="30" t="s">
        <v>17</v>
      </c>
      <c r="F574" s="30" t="s">
        <v>18</v>
      </c>
      <c r="G574" s="30" t="s">
        <v>11</v>
      </c>
      <c r="H574" s="31">
        <v>2741</v>
      </c>
      <c r="I574" s="30" t="s">
        <v>24</v>
      </c>
      <c r="J574" s="30" t="s">
        <v>37</v>
      </c>
      <c r="K574" s="30" t="s">
        <v>20</v>
      </c>
      <c r="L574" s="30" t="s">
        <v>22</v>
      </c>
      <c r="M574" s="30" t="s">
        <v>23</v>
      </c>
      <c r="N574" s="30" t="s">
        <v>11</v>
      </c>
      <c r="O574" s="30" t="s">
        <v>512</v>
      </c>
      <c r="P574" s="30">
        <v>380785</v>
      </c>
      <c r="Q574" s="30">
        <v>77560935700063</v>
      </c>
      <c r="R574" s="31" t="s">
        <v>506</v>
      </c>
      <c r="S574" s="32">
        <v>45453.666666666664</v>
      </c>
      <c r="T574" s="30" t="s">
        <v>513</v>
      </c>
      <c r="U574" s="30" t="s">
        <v>497</v>
      </c>
      <c r="V574" s="30" t="s">
        <v>514</v>
      </c>
      <c r="W574" s="30" t="s">
        <v>14</v>
      </c>
      <c r="X574" s="30" t="s">
        <v>15</v>
      </c>
      <c r="Y574" s="33" t="str">
        <f t="shared" si="38"/>
        <v>Domestique</v>
      </c>
      <c r="Z574" s="34">
        <v>0.85</v>
      </c>
      <c r="AA574" s="34" t="s">
        <v>1268</v>
      </c>
      <c r="AB574" s="34" t="s">
        <v>1269</v>
      </c>
      <c r="AC574" s="34" t="s">
        <v>1270</v>
      </c>
      <c r="AD574" s="30">
        <f t="shared" si="39"/>
        <v>6</v>
      </c>
      <c r="AE574" s="30" t="str">
        <f t="shared" si="40"/>
        <v>En face-Ã -faceSociÃ©tÃ© ou assimilÃ©eBÃ©nÃ©ficiaire non PPE&lt; 12 moisComplet Ã  jourFrance [FR]2741Aucune occurence (12 mois glissants)VADCB/Visa MastercardUniquee-paiement avec 3D SecureFrance [FR]</v>
      </c>
    </row>
    <row r="575" spans="1:31" x14ac:dyDescent="0.35">
      <c r="S575" s="1"/>
    </row>
    <row r="576" spans="1:31" x14ac:dyDescent="0.35">
      <c r="S576" s="1"/>
    </row>
    <row r="577" spans="19:19" x14ac:dyDescent="0.35">
      <c r="S577" s="1"/>
    </row>
    <row r="578" spans="19:19" x14ac:dyDescent="0.35">
      <c r="S578" s="1"/>
    </row>
    <row r="579" spans="19:19" x14ac:dyDescent="0.35">
      <c r="S579" s="1"/>
    </row>
    <row r="580" spans="19:19" x14ac:dyDescent="0.35">
      <c r="S580" s="1"/>
    </row>
    <row r="581" spans="19:19" x14ac:dyDescent="0.35">
      <c r="S581" s="1"/>
    </row>
    <row r="582" spans="19:19" x14ac:dyDescent="0.35">
      <c r="S582" s="1"/>
    </row>
    <row r="583" spans="19:19" x14ac:dyDescent="0.35">
      <c r="S583" s="1"/>
    </row>
    <row r="584" spans="19:19" x14ac:dyDescent="0.35">
      <c r="S584" s="1"/>
    </row>
    <row r="585" spans="19:19" x14ac:dyDescent="0.35">
      <c r="S585" s="1"/>
    </row>
    <row r="586" spans="19:19" x14ac:dyDescent="0.35">
      <c r="S586" s="1"/>
    </row>
    <row r="587" spans="19:19" x14ac:dyDescent="0.35">
      <c r="S587" s="1"/>
    </row>
    <row r="588" spans="19:19" x14ac:dyDescent="0.35">
      <c r="S588" s="1"/>
    </row>
    <row r="589" spans="19:19" x14ac:dyDescent="0.35">
      <c r="S589" s="1"/>
    </row>
    <row r="590" spans="19:19" x14ac:dyDescent="0.35">
      <c r="S590" s="1"/>
    </row>
    <row r="591" spans="19:19" x14ac:dyDescent="0.35">
      <c r="S591" s="1"/>
    </row>
    <row r="592" spans="19:19" x14ac:dyDescent="0.35">
      <c r="S592" s="1"/>
    </row>
    <row r="593" spans="19:19" x14ac:dyDescent="0.35">
      <c r="S593" s="1"/>
    </row>
    <row r="594" spans="19:19" x14ac:dyDescent="0.35">
      <c r="S594" s="1"/>
    </row>
    <row r="595" spans="19:19" x14ac:dyDescent="0.35">
      <c r="S595" s="1"/>
    </row>
    <row r="596" spans="19:19" x14ac:dyDescent="0.35">
      <c r="S596" s="1"/>
    </row>
    <row r="597" spans="19:19" x14ac:dyDescent="0.35">
      <c r="S597" s="1"/>
    </row>
    <row r="598" spans="19:19" x14ac:dyDescent="0.35">
      <c r="S598" s="1"/>
    </row>
    <row r="599" spans="19:19" x14ac:dyDescent="0.35">
      <c r="S599" s="1"/>
    </row>
    <row r="600" spans="19:19" x14ac:dyDescent="0.35">
      <c r="S600" s="1"/>
    </row>
    <row r="601" spans="19:19" x14ac:dyDescent="0.35">
      <c r="S601" s="1"/>
    </row>
    <row r="602" spans="19:19" x14ac:dyDescent="0.35">
      <c r="S602" s="1"/>
    </row>
    <row r="603" spans="19:19" x14ac:dyDescent="0.35">
      <c r="S603" s="1"/>
    </row>
    <row r="604" spans="19:19" x14ac:dyDescent="0.35">
      <c r="S604" s="1"/>
    </row>
    <row r="605" spans="19:19" x14ac:dyDescent="0.35">
      <c r="S605" s="1"/>
    </row>
    <row r="606" spans="19:19" x14ac:dyDescent="0.35">
      <c r="S606" s="1"/>
    </row>
    <row r="607" spans="19:19" x14ac:dyDescent="0.35">
      <c r="S607" s="1"/>
    </row>
    <row r="608" spans="19:19" ht="15" thickBot="1" x14ac:dyDescent="0.4">
      <c r="S608" s="1"/>
    </row>
    <row r="609" spans="1:31" ht="15" thickTop="1" x14ac:dyDescent="0.35">
      <c r="A609" s="7"/>
      <c r="B609" s="7"/>
      <c r="C609" s="7"/>
      <c r="D609" s="7"/>
      <c r="E609" s="7"/>
      <c r="F609" s="7"/>
      <c r="G609" s="7"/>
      <c r="H609" s="8"/>
      <c r="I609" s="7"/>
      <c r="J609" s="7"/>
      <c r="K609" s="7"/>
      <c r="L609" s="7"/>
      <c r="M609" s="7"/>
      <c r="N609" s="7"/>
      <c r="O609" s="7"/>
      <c r="P609" s="7"/>
      <c r="Q609" s="7"/>
      <c r="R609" s="8"/>
      <c r="S609" s="9"/>
      <c r="T609" s="7"/>
      <c r="U609" s="7"/>
      <c r="V609" s="7"/>
      <c r="W609" s="7"/>
      <c r="X609" s="7"/>
      <c r="Y609" s="10"/>
      <c r="Z609" s="11"/>
      <c r="AA609" s="11"/>
      <c r="AB609" s="11"/>
      <c r="AC609" s="11"/>
    </row>
    <row r="610" spans="1:31" x14ac:dyDescent="0.35">
      <c r="A610" t="s">
        <v>6</v>
      </c>
      <c r="B610" t="s">
        <v>10</v>
      </c>
      <c r="C610" t="s">
        <v>16</v>
      </c>
      <c r="D610" t="s">
        <v>19</v>
      </c>
      <c r="E610" t="s">
        <v>17</v>
      </c>
      <c r="F610" t="s">
        <v>18</v>
      </c>
      <c r="G610" t="s">
        <v>11</v>
      </c>
      <c r="H610" s="4">
        <v>5965</v>
      </c>
      <c r="I610" t="s">
        <v>24</v>
      </c>
      <c r="J610" t="s">
        <v>37</v>
      </c>
      <c r="K610" t="s">
        <v>20</v>
      </c>
      <c r="L610" t="s">
        <v>22</v>
      </c>
      <c r="M610" t="s">
        <v>23</v>
      </c>
      <c r="N610" t="s">
        <v>11</v>
      </c>
      <c r="O610" t="s">
        <v>46</v>
      </c>
      <c r="P610">
        <v>516403</v>
      </c>
      <c r="Q610">
        <v>52854144400030</v>
      </c>
      <c r="R610" s="4" t="s">
        <v>47</v>
      </c>
      <c r="S610" s="1">
        <v>45845.693749999999</v>
      </c>
      <c r="T610" t="s">
        <v>48</v>
      </c>
      <c r="U610" t="s">
        <v>49</v>
      </c>
      <c r="V610" t="s">
        <v>50</v>
      </c>
      <c r="W610" t="s">
        <v>14</v>
      </c>
      <c r="X610" t="s">
        <v>15</v>
      </c>
      <c r="Y610" s="6" t="str">
        <f>+IF(G610=N610,"Domestique","Autre")</f>
        <v>Domestique</v>
      </c>
      <c r="Z610" s="5">
        <v>0.85</v>
      </c>
      <c r="AA610" s="5" t="s">
        <v>1268</v>
      </c>
      <c r="AB610" s="5" t="s">
        <v>1269</v>
      </c>
      <c r="AC610" s="5" t="s">
        <v>1270</v>
      </c>
      <c r="AD610">
        <f>COUNTIFS($AE$2:$AE$2432,AE610)</f>
        <v>5</v>
      </c>
      <c r="AE610" t="str">
        <f>+B610&amp;C610&amp;D610&amp;E610&amp;F610&amp;G610&amp;H610&amp;I610&amp;J610&amp;K610&amp;L610&amp;M610&amp;N610</f>
        <v>En face-Ã -faceSociÃ©tÃ© ou assimilÃ©eBÃ©nÃ©ficiaire non PPE&lt; 12 moisComplet Ã  jourFrance [FR]5965Aucune occurence (12 mois glissants)VADCB/Visa MastercardUniquee-paiement avec 3D SecureFrance [FR]</v>
      </c>
    </row>
    <row r="611" spans="1:31" x14ac:dyDescent="0.35">
      <c r="A611" t="s">
        <v>6</v>
      </c>
      <c r="B611" t="s">
        <v>10</v>
      </c>
      <c r="C611" t="s">
        <v>16</v>
      </c>
      <c r="D611" t="s">
        <v>19</v>
      </c>
      <c r="E611" t="s">
        <v>17</v>
      </c>
      <c r="F611" t="s">
        <v>18</v>
      </c>
      <c r="G611" t="s">
        <v>11</v>
      </c>
      <c r="H611" s="4">
        <v>5965</v>
      </c>
      <c r="I611" t="s">
        <v>24</v>
      </c>
      <c r="J611" t="s">
        <v>37</v>
      </c>
      <c r="K611" t="s">
        <v>20</v>
      </c>
      <c r="L611" t="s">
        <v>22</v>
      </c>
      <c r="M611" t="s">
        <v>23</v>
      </c>
      <c r="N611" t="s">
        <v>11</v>
      </c>
      <c r="O611" t="s">
        <v>108</v>
      </c>
      <c r="P611">
        <v>481428</v>
      </c>
      <c r="Q611">
        <v>82385893100020</v>
      </c>
      <c r="R611" s="4" t="s">
        <v>109</v>
      </c>
      <c r="S611" s="1">
        <v>45741.600694444445</v>
      </c>
      <c r="T611" t="s">
        <v>110</v>
      </c>
      <c r="U611" t="s">
        <v>111</v>
      </c>
      <c r="V611" t="s">
        <v>112</v>
      </c>
      <c r="W611" t="s">
        <v>14</v>
      </c>
      <c r="X611" t="s">
        <v>15</v>
      </c>
      <c r="Y611" s="6" t="str">
        <f>+IF(G611=N611,"Domestique","Autre")</f>
        <v>Domestique</v>
      </c>
      <c r="Z611" s="5">
        <v>0.85</v>
      </c>
      <c r="AA611" s="5" t="s">
        <v>1268</v>
      </c>
      <c r="AB611" s="5" t="s">
        <v>1269</v>
      </c>
      <c r="AC611" s="5" t="s">
        <v>1270</v>
      </c>
      <c r="AD611">
        <f>COUNTIFS($AE$2:$AE$2432,AE611)</f>
        <v>5</v>
      </c>
      <c r="AE611" t="str">
        <f>+B611&amp;C611&amp;D611&amp;E611&amp;F611&amp;G611&amp;H611&amp;I611&amp;J611&amp;K611&amp;L611&amp;M611&amp;N611</f>
        <v>En face-Ã -faceSociÃ©tÃ© ou assimilÃ©eBÃ©nÃ©ficiaire non PPE&lt; 12 moisComplet Ã  jourFrance [FR]5965Aucune occurence (12 mois glissants)VADCB/Visa MastercardUniquee-paiement avec 3D SecureFrance [FR]</v>
      </c>
    </row>
    <row r="612" spans="1:31" x14ac:dyDescent="0.35">
      <c r="A612" t="s">
        <v>6</v>
      </c>
      <c r="B612" t="s">
        <v>10</v>
      </c>
      <c r="C612" t="s">
        <v>16</v>
      </c>
      <c r="D612" t="s">
        <v>19</v>
      </c>
      <c r="E612" t="s">
        <v>17</v>
      </c>
      <c r="F612" t="s">
        <v>18</v>
      </c>
      <c r="G612" t="s">
        <v>11</v>
      </c>
      <c r="H612" s="4">
        <v>5965</v>
      </c>
      <c r="I612" t="s">
        <v>24</v>
      </c>
      <c r="J612" t="s">
        <v>37</v>
      </c>
      <c r="K612" t="s">
        <v>20</v>
      </c>
      <c r="L612" t="s">
        <v>22</v>
      </c>
      <c r="M612" t="s">
        <v>23</v>
      </c>
      <c r="N612" t="s">
        <v>11</v>
      </c>
      <c r="O612" t="s">
        <v>392</v>
      </c>
      <c r="P612">
        <v>421174</v>
      </c>
      <c r="Q612">
        <v>49161879900044</v>
      </c>
      <c r="R612" s="4" t="s">
        <v>47</v>
      </c>
      <c r="S612" s="1">
        <v>45566.477777777778</v>
      </c>
      <c r="T612" t="s">
        <v>393</v>
      </c>
      <c r="U612" t="s">
        <v>49</v>
      </c>
      <c r="V612" t="s">
        <v>394</v>
      </c>
      <c r="W612" t="s">
        <v>14</v>
      </c>
      <c r="X612" t="s">
        <v>15</v>
      </c>
      <c r="Y612" s="6" t="str">
        <f>+IF(G612=N612,"Domestique","Autre")</f>
        <v>Domestique</v>
      </c>
      <c r="Z612" s="5">
        <v>0.85</v>
      </c>
      <c r="AA612" s="5" t="s">
        <v>1268</v>
      </c>
      <c r="AB612" s="5" t="s">
        <v>1269</v>
      </c>
      <c r="AC612" s="5" t="s">
        <v>1270</v>
      </c>
      <c r="AD612">
        <f>COUNTIFS($AE$2:$AE$2432,AE612)</f>
        <v>5</v>
      </c>
      <c r="AE612" t="str">
        <f>+B612&amp;C612&amp;D612&amp;E612&amp;F612&amp;G612&amp;H612&amp;I612&amp;J612&amp;K612&amp;L612&amp;M612&amp;N612</f>
        <v>En face-Ã -faceSociÃ©tÃ© ou assimilÃ©eBÃ©nÃ©ficiaire non PPE&lt; 12 moisComplet Ã  jourFrance [FR]5965Aucune occurence (12 mois glissants)VADCB/Visa MastercardUniquee-paiement avec 3D SecureFrance [FR]</v>
      </c>
    </row>
    <row r="613" spans="1:31" x14ac:dyDescent="0.35">
      <c r="A613" t="s">
        <v>6</v>
      </c>
      <c r="B613" t="s">
        <v>10</v>
      </c>
      <c r="C613" t="s">
        <v>16</v>
      </c>
      <c r="D613" t="s">
        <v>19</v>
      </c>
      <c r="E613" t="s">
        <v>17</v>
      </c>
      <c r="F613" t="s">
        <v>18</v>
      </c>
      <c r="G613" t="s">
        <v>11</v>
      </c>
      <c r="H613" s="4">
        <v>5965</v>
      </c>
      <c r="I613" t="s">
        <v>24</v>
      </c>
      <c r="J613" t="s">
        <v>37</v>
      </c>
      <c r="K613" t="s">
        <v>20</v>
      </c>
      <c r="L613" t="s">
        <v>22</v>
      </c>
      <c r="M613" t="s">
        <v>23</v>
      </c>
      <c r="N613" t="s">
        <v>11</v>
      </c>
      <c r="O613" t="s">
        <v>395</v>
      </c>
      <c r="P613">
        <v>421168</v>
      </c>
      <c r="Q613">
        <v>80517558500043</v>
      </c>
      <c r="R613" s="4" t="s">
        <v>47</v>
      </c>
      <c r="S613" s="1">
        <v>45566.465277777781</v>
      </c>
      <c r="T613" t="s">
        <v>396</v>
      </c>
      <c r="U613" t="s">
        <v>49</v>
      </c>
      <c r="V613" t="s">
        <v>397</v>
      </c>
      <c r="W613" t="s">
        <v>14</v>
      </c>
      <c r="X613" t="s">
        <v>15</v>
      </c>
      <c r="Y613" s="6" t="str">
        <f>+IF(G613=N613,"Domestique","Autre")</f>
        <v>Domestique</v>
      </c>
      <c r="Z613" s="5">
        <v>0.85</v>
      </c>
      <c r="AA613" s="5" t="s">
        <v>1268</v>
      </c>
      <c r="AB613" s="5" t="s">
        <v>1269</v>
      </c>
      <c r="AC613" s="5" t="s">
        <v>1270</v>
      </c>
      <c r="AD613">
        <f>COUNTIFS($AE$2:$AE$2432,AE613)</f>
        <v>5</v>
      </c>
      <c r="AE613" t="str">
        <f>+B613&amp;C613&amp;D613&amp;E613&amp;F613&amp;G613&amp;H613&amp;I613&amp;J613&amp;K613&amp;L613&amp;M613&amp;N613</f>
        <v>En face-Ã -faceSociÃ©tÃ© ou assimilÃ©eBÃ©nÃ©ficiaire non PPE&lt; 12 moisComplet Ã  jourFrance [FR]5965Aucune occurence (12 mois glissants)VADCB/Visa MastercardUniquee-paiement avec 3D SecureFrance [FR]</v>
      </c>
    </row>
    <row r="614" spans="1:31" x14ac:dyDescent="0.35">
      <c r="A614" t="s">
        <v>6</v>
      </c>
      <c r="B614" t="s">
        <v>10</v>
      </c>
      <c r="C614" t="s">
        <v>16</v>
      </c>
      <c r="D614" t="s">
        <v>19</v>
      </c>
      <c r="E614" t="s">
        <v>17</v>
      </c>
      <c r="F614" t="s">
        <v>18</v>
      </c>
      <c r="G614" t="s">
        <v>11</v>
      </c>
      <c r="H614" s="4">
        <v>5965</v>
      </c>
      <c r="I614" t="s">
        <v>24</v>
      </c>
      <c r="J614" t="s">
        <v>37</v>
      </c>
      <c r="K614" t="s">
        <v>20</v>
      </c>
      <c r="L614" t="s">
        <v>22</v>
      </c>
      <c r="M614" t="s">
        <v>23</v>
      </c>
      <c r="N614" t="s">
        <v>11</v>
      </c>
      <c r="O614" t="s">
        <v>398</v>
      </c>
      <c r="P614">
        <v>421149</v>
      </c>
      <c r="Q614">
        <v>44097550600039</v>
      </c>
      <c r="S614" s="1">
        <v>45566.452777777777</v>
      </c>
      <c r="T614" t="s">
        <v>399</v>
      </c>
      <c r="U614" t="s">
        <v>49</v>
      </c>
      <c r="V614" t="s">
        <v>400</v>
      </c>
      <c r="W614" t="s">
        <v>14</v>
      </c>
      <c r="X614" t="s">
        <v>15</v>
      </c>
      <c r="Y614" s="6" t="str">
        <f>+IF(G614=N614,"Domestique","Autre")</f>
        <v>Domestique</v>
      </c>
      <c r="Z614" s="5">
        <v>0.85</v>
      </c>
      <c r="AA614" s="5" t="s">
        <v>1268</v>
      </c>
      <c r="AB614" s="5" t="s">
        <v>1269</v>
      </c>
      <c r="AC614" s="5" t="s">
        <v>1270</v>
      </c>
      <c r="AD614">
        <f>COUNTIFS($AE$2:$AE$2432,AE614)</f>
        <v>5</v>
      </c>
      <c r="AE614" t="str">
        <f>+B614&amp;C614&amp;D614&amp;E614&amp;F614&amp;G614&amp;H614&amp;I614&amp;J614&amp;K614&amp;L614&amp;M614&amp;N614</f>
        <v>En face-Ã -faceSociÃ©tÃ© ou assimilÃ©eBÃ©nÃ©ficiaire non PPE&lt; 12 moisComplet Ã  jourFrance [FR]5965Aucune occurence (12 mois glissants)VADCB/Visa MastercardUniquee-paiement avec 3D SecureFrance [FR]</v>
      </c>
    </row>
    <row r="615" spans="1:31" x14ac:dyDescent="0.35">
      <c r="S615" s="1"/>
    </row>
    <row r="616" spans="1:31" x14ac:dyDescent="0.35">
      <c r="S616" s="1"/>
    </row>
    <row r="617" spans="1:31" x14ac:dyDescent="0.35">
      <c r="S617" s="1"/>
    </row>
    <row r="618" spans="1:31" x14ac:dyDescent="0.35">
      <c r="S618" s="1"/>
    </row>
    <row r="619" spans="1:31" x14ac:dyDescent="0.35">
      <c r="S619" s="1"/>
    </row>
    <row r="620" spans="1:31" x14ac:dyDescent="0.35">
      <c r="S620" s="1"/>
    </row>
    <row r="621" spans="1:31" x14ac:dyDescent="0.35">
      <c r="S621" s="1"/>
    </row>
    <row r="622" spans="1:31" x14ac:dyDescent="0.35">
      <c r="S622" s="1"/>
    </row>
    <row r="623" spans="1:31" x14ac:dyDescent="0.35">
      <c r="S623" s="1"/>
    </row>
    <row r="624" spans="1:31" x14ac:dyDescent="0.35">
      <c r="S624" s="1"/>
    </row>
    <row r="625" spans="19:19" x14ac:dyDescent="0.35">
      <c r="S625" s="1"/>
    </row>
    <row r="626" spans="19:19" x14ac:dyDescent="0.35">
      <c r="S626" s="1"/>
    </row>
    <row r="627" spans="19:19" x14ac:dyDescent="0.35">
      <c r="S627" s="1"/>
    </row>
    <row r="628" spans="19:19" x14ac:dyDescent="0.35">
      <c r="S628" s="1"/>
    </row>
    <row r="629" spans="19:19" x14ac:dyDescent="0.35">
      <c r="S629" s="1"/>
    </row>
    <row r="630" spans="19:19" x14ac:dyDescent="0.35">
      <c r="S630" s="1"/>
    </row>
    <row r="631" spans="19:19" x14ac:dyDescent="0.35">
      <c r="S631" s="1"/>
    </row>
    <row r="632" spans="19:19" x14ac:dyDescent="0.35">
      <c r="S632" s="1"/>
    </row>
    <row r="633" spans="19:19" x14ac:dyDescent="0.35">
      <c r="S633" s="1"/>
    </row>
    <row r="634" spans="19:19" x14ac:dyDescent="0.35">
      <c r="S634" s="1"/>
    </row>
    <row r="635" spans="19:19" x14ac:dyDescent="0.35">
      <c r="S635" s="1"/>
    </row>
    <row r="636" spans="19:19" x14ac:dyDescent="0.35">
      <c r="S636" s="1"/>
    </row>
    <row r="637" spans="19:19" x14ac:dyDescent="0.35">
      <c r="S637" s="1"/>
    </row>
    <row r="638" spans="19:19" x14ac:dyDescent="0.35">
      <c r="S638" s="1"/>
    </row>
    <row r="639" spans="19:19" x14ac:dyDescent="0.35">
      <c r="S639" s="1"/>
    </row>
    <row r="640" spans="19:19" x14ac:dyDescent="0.35">
      <c r="S640" s="1"/>
    </row>
    <row r="641" spans="1:31" x14ac:dyDescent="0.35">
      <c r="S641" s="1"/>
    </row>
    <row r="642" spans="1:31" x14ac:dyDescent="0.35">
      <c r="S642" s="1"/>
    </row>
    <row r="643" spans="1:31" x14ac:dyDescent="0.35">
      <c r="S643" s="1"/>
    </row>
    <row r="644" spans="1:31" x14ac:dyDescent="0.35">
      <c r="S644" s="1"/>
    </row>
    <row r="645" spans="1:31" x14ac:dyDescent="0.35">
      <c r="S645" s="1"/>
    </row>
    <row r="646" spans="1:31" x14ac:dyDescent="0.35">
      <c r="S646" s="1"/>
    </row>
    <row r="647" spans="1:31" x14ac:dyDescent="0.35">
      <c r="S647" s="1"/>
    </row>
    <row r="648" spans="1:31" ht="15" thickBot="1" x14ac:dyDescent="0.4">
      <c r="S648" s="1"/>
    </row>
    <row r="649" spans="1:31" ht="15" thickTop="1" x14ac:dyDescent="0.35">
      <c r="A649" s="7"/>
      <c r="B649" s="7"/>
      <c r="C649" s="7"/>
      <c r="D649" s="7"/>
      <c r="E649" s="7"/>
      <c r="F649" s="7"/>
      <c r="G649" s="7"/>
      <c r="H649" s="8"/>
      <c r="I649" s="7"/>
      <c r="J649" s="7"/>
      <c r="K649" s="7"/>
      <c r="L649" s="7"/>
      <c r="M649" s="7"/>
      <c r="N649" s="7"/>
      <c r="O649" s="7"/>
      <c r="P649" s="7"/>
      <c r="Q649" s="7"/>
      <c r="R649" s="8"/>
      <c r="S649" s="9"/>
      <c r="T649" s="7"/>
      <c r="U649" s="7"/>
      <c r="V649" s="7"/>
      <c r="W649" s="7"/>
      <c r="X649" s="7"/>
      <c r="Y649" s="10"/>
      <c r="Z649" s="11"/>
      <c r="AA649" s="11"/>
      <c r="AB649" s="11"/>
      <c r="AC649" s="11"/>
    </row>
    <row r="650" spans="1:31" s="25" customFormat="1" x14ac:dyDescent="0.35">
      <c r="A650" s="25" t="s">
        <v>6</v>
      </c>
      <c r="B650" s="25" t="s">
        <v>10</v>
      </c>
      <c r="C650" s="25" t="s">
        <v>16</v>
      </c>
      <c r="D650" s="25" t="s">
        <v>19</v>
      </c>
      <c r="E650" s="25" t="s">
        <v>17</v>
      </c>
      <c r="F650" s="25" t="s">
        <v>18</v>
      </c>
      <c r="G650" s="25" t="s">
        <v>11</v>
      </c>
      <c r="H650" s="26">
        <v>5712</v>
      </c>
      <c r="I650" s="25" t="s">
        <v>24</v>
      </c>
      <c r="J650" s="25" t="s">
        <v>45</v>
      </c>
      <c r="K650" s="25" t="s">
        <v>20</v>
      </c>
      <c r="L650" s="25" t="s">
        <v>22</v>
      </c>
      <c r="M650" s="25" t="s">
        <v>23</v>
      </c>
      <c r="N650" s="25" t="s">
        <v>11</v>
      </c>
      <c r="O650" s="25" t="s">
        <v>90</v>
      </c>
      <c r="P650" s="25">
        <v>488387</v>
      </c>
      <c r="Q650" s="25">
        <v>49702038800029</v>
      </c>
      <c r="R650" s="26" t="s">
        <v>52</v>
      </c>
      <c r="S650" s="27">
        <v>45757.695138888892</v>
      </c>
      <c r="T650" s="25" t="s">
        <v>91</v>
      </c>
      <c r="U650" s="25" t="s">
        <v>79</v>
      </c>
      <c r="V650" s="25" t="s">
        <v>92</v>
      </c>
      <c r="W650" s="25" t="s">
        <v>14</v>
      </c>
      <c r="X650" s="25" t="s">
        <v>15</v>
      </c>
      <c r="Y650" s="28" t="str">
        <f>+IF(G650=N650,"Domestique","Autre")</f>
        <v>Domestique</v>
      </c>
      <c r="Z650" s="29">
        <v>0.75</v>
      </c>
      <c r="AA650" s="29" t="s">
        <v>1268</v>
      </c>
      <c r="AB650" s="29" t="s">
        <v>1269</v>
      </c>
      <c r="AC650" s="29" t="s">
        <v>1270</v>
      </c>
      <c r="AD650" s="25">
        <f>COUNTIFS($AE$2:$AE$2432,AE650)</f>
        <v>4</v>
      </c>
      <c r="AE650" s="25" t="str">
        <f>+B650&amp;C650&amp;D650&amp;E650&amp;F650&amp;G650&amp;H650&amp;I650&amp;J650&amp;K650&amp;L650&amp;M650&amp;N650</f>
        <v>En face-Ã -faceSociÃ©tÃ© ou assimilÃ©eBÃ©nÃ©ficiaire non PPE&lt; 12 moisComplet Ã  jourFrance [FR]5712Aucune occurence (12 mois glissants)ProximitÃ©CB/Visa MastercardUniquee-paiement avec 3D SecureFrance [FR]</v>
      </c>
    </row>
    <row r="651" spans="1:31" s="25" customFormat="1" x14ac:dyDescent="0.35">
      <c r="A651" s="25" t="s">
        <v>6</v>
      </c>
      <c r="B651" s="25" t="s">
        <v>10</v>
      </c>
      <c r="C651" s="25" t="s">
        <v>16</v>
      </c>
      <c r="D651" s="25" t="s">
        <v>19</v>
      </c>
      <c r="E651" s="25" t="s">
        <v>17</v>
      </c>
      <c r="F651" s="25" t="s">
        <v>18</v>
      </c>
      <c r="G651" s="25" t="s">
        <v>11</v>
      </c>
      <c r="H651" s="26">
        <v>5712</v>
      </c>
      <c r="I651" s="25" t="s">
        <v>24</v>
      </c>
      <c r="J651" s="25" t="s">
        <v>45</v>
      </c>
      <c r="K651" s="25" t="s">
        <v>20</v>
      </c>
      <c r="L651" s="25" t="s">
        <v>22</v>
      </c>
      <c r="M651" s="25" t="s">
        <v>23</v>
      </c>
      <c r="N651" s="25" t="s">
        <v>11</v>
      </c>
      <c r="O651" s="25" t="s">
        <v>113</v>
      </c>
      <c r="P651" s="25">
        <v>481074</v>
      </c>
      <c r="Q651" s="25">
        <v>53519255300027</v>
      </c>
      <c r="R651" s="26" t="s">
        <v>52</v>
      </c>
      <c r="S651" s="27">
        <v>45740.692361111112</v>
      </c>
      <c r="T651" s="25" t="s">
        <v>114</v>
      </c>
      <c r="U651" s="25" t="s">
        <v>115</v>
      </c>
      <c r="V651" s="25" t="s">
        <v>116</v>
      </c>
      <c r="W651" s="25" t="s">
        <v>14</v>
      </c>
      <c r="X651" s="25" t="s">
        <v>15</v>
      </c>
      <c r="Y651" s="28" t="str">
        <f>+IF(G651=N651,"Domestique","Autre")</f>
        <v>Domestique</v>
      </c>
      <c r="Z651" s="29">
        <v>0.75</v>
      </c>
      <c r="AA651" s="29" t="s">
        <v>1268</v>
      </c>
      <c r="AB651" s="29" t="s">
        <v>1269</v>
      </c>
      <c r="AC651" s="29" t="s">
        <v>1270</v>
      </c>
      <c r="AD651" s="25">
        <f>COUNTIFS($AE$2:$AE$2432,AE651)</f>
        <v>4</v>
      </c>
      <c r="AE651" s="25" t="str">
        <f>+B651&amp;C651&amp;D651&amp;E651&amp;F651&amp;G651&amp;H651&amp;I651&amp;J651&amp;K651&amp;L651&amp;M651&amp;N651</f>
        <v>En face-Ã -faceSociÃ©tÃ© ou assimilÃ©eBÃ©nÃ©ficiaire non PPE&lt; 12 moisComplet Ã  jourFrance [FR]5712Aucune occurence (12 mois glissants)ProximitÃ©CB/Visa MastercardUniquee-paiement avec 3D SecureFrance [FR]</v>
      </c>
    </row>
    <row r="652" spans="1:31" s="25" customFormat="1" x14ac:dyDescent="0.35">
      <c r="A652" s="25" t="s">
        <v>6</v>
      </c>
      <c r="B652" s="25" t="s">
        <v>10</v>
      </c>
      <c r="C652" s="25" t="s">
        <v>16</v>
      </c>
      <c r="D652" s="25" t="s">
        <v>19</v>
      </c>
      <c r="E652" s="25" t="s">
        <v>17</v>
      </c>
      <c r="F652" s="25" t="s">
        <v>18</v>
      </c>
      <c r="G652" s="25" t="s">
        <v>11</v>
      </c>
      <c r="H652" s="26">
        <v>5712</v>
      </c>
      <c r="I652" s="25" t="s">
        <v>24</v>
      </c>
      <c r="J652" s="25" t="s">
        <v>45</v>
      </c>
      <c r="K652" s="25" t="s">
        <v>20</v>
      </c>
      <c r="L652" s="25" t="s">
        <v>22</v>
      </c>
      <c r="M652" s="25" t="s">
        <v>23</v>
      </c>
      <c r="N652" s="25" t="s">
        <v>11</v>
      </c>
      <c r="O652" s="25" t="s">
        <v>166</v>
      </c>
      <c r="P652" s="25">
        <v>468238</v>
      </c>
      <c r="Q652" s="25">
        <v>44455653400014</v>
      </c>
      <c r="R652" s="26" t="s">
        <v>52</v>
      </c>
      <c r="S652" s="27">
        <v>45699.445833333331</v>
      </c>
      <c r="T652" s="25" t="s">
        <v>167</v>
      </c>
      <c r="U652" s="25" t="s">
        <v>79</v>
      </c>
      <c r="V652" s="25" t="s">
        <v>168</v>
      </c>
      <c r="W652" s="25" t="s">
        <v>14</v>
      </c>
      <c r="X652" s="25" t="s">
        <v>169</v>
      </c>
      <c r="Y652" s="28" t="str">
        <f>+IF(G652=N652,"Domestique","Autre")</f>
        <v>Domestique</v>
      </c>
      <c r="Z652" s="29">
        <v>0.75</v>
      </c>
      <c r="AA652" s="29" t="s">
        <v>1268</v>
      </c>
      <c r="AB652" s="29" t="s">
        <v>1269</v>
      </c>
      <c r="AC652" s="29" t="s">
        <v>1270</v>
      </c>
      <c r="AD652" s="25">
        <f>COUNTIFS($AE$2:$AE$2432,AE652)</f>
        <v>4</v>
      </c>
      <c r="AE652" s="25" t="str">
        <f>+B652&amp;C652&amp;D652&amp;E652&amp;F652&amp;G652&amp;H652&amp;I652&amp;J652&amp;K652&amp;L652&amp;M652&amp;N652</f>
        <v>En face-Ã -faceSociÃ©tÃ© ou assimilÃ©eBÃ©nÃ©ficiaire non PPE&lt; 12 moisComplet Ã  jourFrance [FR]5712Aucune occurence (12 mois glissants)ProximitÃ©CB/Visa MastercardUniquee-paiement avec 3D SecureFrance [FR]</v>
      </c>
    </row>
    <row r="653" spans="1:31" s="25" customFormat="1" x14ac:dyDescent="0.35">
      <c r="A653" s="25" t="s">
        <v>6</v>
      </c>
      <c r="B653" s="25" t="s">
        <v>10</v>
      </c>
      <c r="C653" s="25" t="s">
        <v>16</v>
      </c>
      <c r="D653" s="25" t="s">
        <v>19</v>
      </c>
      <c r="E653" s="25" t="s">
        <v>17</v>
      </c>
      <c r="F653" s="25" t="s">
        <v>18</v>
      </c>
      <c r="G653" s="25" t="s">
        <v>11</v>
      </c>
      <c r="H653" s="26">
        <v>5712</v>
      </c>
      <c r="I653" s="25" t="s">
        <v>24</v>
      </c>
      <c r="J653" s="25" t="s">
        <v>45</v>
      </c>
      <c r="K653" s="25" t="s">
        <v>20</v>
      </c>
      <c r="L653" s="25" t="s">
        <v>22</v>
      </c>
      <c r="M653" s="25" t="s">
        <v>23</v>
      </c>
      <c r="N653" s="25" t="s">
        <v>11</v>
      </c>
      <c r="O653" s="25" t="s">
        <v>263</v>
      </c>
      <c r="P653" s="25">
        <v>447375</v>
      </c>
      <c r="Q653" s="25">
        <v>50507687700016</v>
      </c>
      <c r="R653" s="26" t="s">
        <v>52</v>
      </c>
      <c r="S653" s="27">
        <v>45635.709722222222</v>
      </c>
      <c r="T653" s="25" t="s">
        <v>264</v>
      </c>
      <c r="U653" s="25" t="s">
        <v>79</v>
      </c>
      <c r="V653" s="25" t="s">
        <v>265</v>
      </c>
      <c r="W653" s="25" t="s">
        <v>14</v>
      </c>
      <c r="X653" s="25" t="s">
        <v>169</v>
      </c>
      <c r="Y653" s="28" t="str">
        <f>+IF(G653=N653,"Domestique","Autre")</f>
        <v>Domestique</v>
      </c>
      <c r="Z653" s="29">
        <v>0.75</v>
      </c>
      <c r="AA653" s="29" t="s">
        <v>1268</v>
      </c>
      <c r="AB653" s="29" t="s">
        <v>1269</v>
      </c>
      <c r="AC653" s="29" t="s">
        <v>1270</v>
      </c>
      <c r="AD653" s="25">
        <f>COUNTIFS($AE$2:$AE$2432,AE653)</f>
        <v>4</v>
      </c>
      <c r="AE653" s="25" t="str">
        <f>+B653&amp;C653&amp;D653&amp;E653&amp;F653&amp;G653&amp;H653&amp;I653&amp;J653&amp;K653&amp;L653&amp;M653&amp;N653</f>
        <v>En face-Ã -faceSociÃ©tÃ© ou assimilÃ©eBÃ©nÃ©ficiaire non PPE&lt; 12 moisComplet Ã  jourFrance [FR]5712Aucune occurence (12 mois glissants)ProximitÃ©CB/Visa MastercardUniquee-paiement avec 3D SecureFrance [FR]</v>
      </c>
    </row>
    <row r="654" spans="1:31" x14ac:dyDescent="0.35">
      <c r="S654" s="1"/>
    </row>
    <row r="655" spans="1:31" x14ac:dyDescent="0.35">
      <c r="S655" s="1"/>
    </row>
    <row r="656" spans="1:31" x14ac:dyDescent="0.35">
      <c r="S656" s="1"/>
    </row>
    <row r="657" spans="19:19" x14ac:dyDescent="0.35">
      <c r="S657" s="1"/>
    </row>
    <row r="658" spans="19:19" x14ac:dyDescent="0.35">
      <c r="S658" s="1"/>
    </row>
    <row r="659" spans="19:19" x14ac:dyDescent="0.35">
      <c r="S659" s="1"/>
    </row>
    <row r="660" spans="19:19" x14ac:dyDescent="0.35">
      <c r="S660" s="1"/>
    </row>
    <row r="661" spans="19:19" x14ac:dyDescent="0.35">
      <c r="S661" s="1"/>
    </row>
    <row r="662" spans="19:19" x14ac:dyDescent="0.35">
      <c r="S662" s="1"/>
    </row>
    <row r="663" spans="19:19" x14ac:dyDescent="0.35">
      <c r="S663" s="1"/>
    </row>
    <row r="664" spans="19:19" x14ac:dyDescent="0.35">
      <c r="S664" s="1"/>
    </row>
    <row r="665" spans="19:19" x14ac:dyDescent="0.35">
      <c r="S665" s="1"/>
    </row>
    <row r="666" spans="19:19" x14ac:dyDescent="0.35">
      <c r="S666" s="1"/>
    </row>
    <row r="667" spans="19:19" x14ac:dyDescent="0.35">
      <c r="S667" s="1"/>
    </row>
    <row r="668" spans="19:19" x14ac:dyDescent="0.35">
      <c r="S668" s="1"/>
    </row>
    <row r="669" spans="19:19" x14ac:dyDescent="0.35">
      <c r="S669" s="1"/>
    </row>
    <row r="670" spans="19:19" x14ac:dyDescent="0.35">
      <c r="S670" s="1"/>
    </row>
    <row r="671" spans="19:19" x14ac:dyDescent="0.35">
      <c r="S671" s="1"/>
    </row>
    <row r="672" spans="19:19" x14ac:dyDescent="0.35">
      <c r="S672" s="1"/>
    </row>
    <row r="673" spans="1:29" x14ac:dyDescent="0.35">
      <c r="S673" s="1"/>
    </row>
    <row r="674" spans="1:29" x14ac:dyDescent="0.35">
      <c r="S674" s="1"/>
    </row>
    <row r="675" spans="1:29" x14ac:dyDescent="0.35">
      <c r="S675" s="1"/>
    </row>
    <row r="676" spans="1:29" x14ac:dyDescent="0.35">
      <c r="S676" s="1"/>
    </row>
    <row r="677" spans="1:29" x14ac:dyDescent="0.35">
      <c r="S677" s="1"/>
    </row>
    <row r="678" spans="1:29" x14ac:dyDescent="0.35">
      <c r="S678" s="1"/>
    </row>
    <row r="679" spans="1:29" x14ac:dyDescent="0.35">
      <c r="S679" s="1"/>
    </row>
    <row r="680" spans="1:29" x14ac:dyDescent="0.35">
      <c r="S680" s="1"/>
    </row>
    <row r="681" spans="1:29" x14ac:dyDescent="0.35">
      <c r="S681" s="1"/>
    </row>
    <row r="682" spans="1:29" x14ac:dyDescent="0.35">
      <c r="S682" s="1"/>
    </row>
    <row r="683" spans="1:29" x14ac:dyDescent="0.35">
      <c r="S683" s="1"/>
    </row>
    <row r="684" spans="1:29" x14ac:dyDescent="0.35">
      <c r="S684" s="1"/>
    </row>
    <row r="685" spans="1:29" x14ac:dyDescent="0.35">
      <c r="S685" s="1"/>
    </row>
    <row r="686" spans="1:29" x14ac:dyDescent="0.35">
      <c r="S686" s="1"/>
    </row>
    <row r="687" spans="1:29" ht="15" thickBot="1" x14ac:dyDescent="0.4">
      <c r="S687" s="1"/>
    </row>
    <row r="688" spans="1:29" ht="15" thickTop="1" x14ac:dyDescent="0.35">
      <c r="A688" s="7"/>
      <c r="B688" s="7"/>
      <c r="C688" s="7"/>
      <c r="D688" s="7"/>
      <c r="E688" s="7"/>
      <c r="F688" s="7"/>
      <c r="G688" s="7"/>
      <c r="H688" s="8"/>
      <c r="I688" s="7"/>
      <c r="J688" s="7"/>
      <c r="K688" s="7"/>
      <c r="L688" s="7"/>
      <c r="M688" s="7"/>
      <c r="N688" s="7"/>
      <c r="O688" s="7"/>
      <c r="P688" s="7"/>
      <c r="Q688" s="7"/>
      <c r="R688" s="8"/>
      <c r="S688" s="9"/>
      <c r="T688" s="7"/>
      <c r="U688" s="7"/>
      <c r="V688" s="7"/>
      <c r="W688" s="7"/>
      <c r="X688" s="7"/>
      <c r="Y688" s="10"/>
      <c r="Z688" s="11"/>
      <c r="AA688" s="11"/>
      <c r="AB688" s="11"/>
      <c r="AC688" s="11"/>
    </row>
    <row r="689" spans="1:31" x14ac:dyDescent="0.35">
      <c r="A689" t="s">
        <v>6</v>
      </c>
      <c r="B689" t="s">
        <v>10</v>
      </c>
      <c r="C689" t="s">
        <v>16</v>
      </c>
      <c r="D689" t="s">
        <v>19</v>
      </c>
      <c r="E689" t="s">
        <v>839</v>
      </c>
      <c r="F689" t="s">
        <v>18</v>
      </c>
      <c r="G689" t="s">
        <v>11</v>
      </c>
      <c r="H689" s="4">
        <v>4722</v>
      </c>
      <c r="I689" t="s">
        <v>24</v>
      </c>
      <c r="J689" t="s">
        <v>37</v>
      </c>
      <c r="K689" t="s">
        <v>20</v>
      </c>
      <c r="L689" t="s">
        <v>22</v>
      </c>
      <c r="M689" t="s">
        <v>23</v>
      </c>
      <c r="N689" t="s">
        <v>11</v>
      </c>
      <c r="O689" t="s">
        <v>955</v>
      </c>
      <c r="P689">
        <v>297136</v>
      </c>
      <c r="Q689">
        <v>50058033700045</v>
      </c>
      <c r="R689" s="4" t="s">
        <v>956</v>
      </c>
      <c r="S689" s="1">
        <v>45225.646527777775</v>
      </c>
      <c r="T689" t="s">
        <v>957</v>
      </c>
      <c r="U689" t="s">
        <v>958</v>
      </c>
      <c r="V689" t="s">
        <v>959</v>
      </c>
      <c r="W689" t="s">
        <v>14</v>
      </c>
      <c r="X689" t="s">
        <v>15</v>
      </c>
      <c r="Y689" s="6" t="str">
        <f>+IF(G689=N689,"Domestique","Autre")</f>
        <v>Domestique</v>
      </c>
      <c r="Z689" s="5">
        <v>0.6</v>
      </c>
      <c r="AA689" s="5" t="s">
        <v>1268</v>
      </c>
      <c r="AB689" s="5" t="s">
        <v>1269</v>
      </c>
      <c r="AC689" s="5" t="s">
        <v>1270</v>
      </c>
      <c r="AD689">
        <f>COUNTIFS($AE$2:$AE$2432,AE689)</f>
        <v>4</v>
      </c>
      <c r="AE689" t="str">
        <f>+B689&amp;C689&amp;D689&amp;E689&amp;F689&amp;G689&amp;H689&amp;I689&amp;J689&amp;K689&amp;L689&amp;M689&amp;N689</f>
        <v>En face-Ã -faceSociÃ©tÃ© ou assimilÃ©eBÃ©nÃ©ficiaire non PPE&gt; 12 moisComplet Ã  jourFrance [FR]4722Aucune occurence (12 mois glissants)VADCB/Visa MastercardUniquee-paiement avec 3D SecureFrance [FR]</v>
      </c>
    </row>
    <row r="690" spans="1:31" x14ac:dyDescent="0.35">
      <c r="A690" t="s">
        <v>6</v>
      </c>
      <c r="B690" t="s">
        <v>10</v>
      </c>
      <c r="C690" t="s">
        <v>16</v>
      </c>
      <c r="D690" t="s">
        <v>19</v>
      </c>
      <c r="E690" t="s">
        <v>839</v>
      </c>
      <c r="F690" t="s">
        <v>18</v>
      </c>
      <c r="G690" t="s">
        <v>11</v>
      </c>
      <c r="H690" s="4">
        <v>4722</v>
      </c>
      <c r="I690" t="s">
        <v>24</v>
      </c>
      <c r="J690" t="s">
        <v>37</v>
      </c>
      <c r="K690" t="s">
        <v>20</v>
      </c>
      <c r="L690" t="s">
        <v>22</v>
      </c>
      <c r="M690" t="s">
        <v>23</v>
      </c>
      <c r="N690" t="s">
        <v>11</v>
      </c>
      <c r="O690" t="s">
        <v>988</v>
      </c>
      <c r="P690">
        <v>265779</v>
      </c>
      <c r="Q690">
        <v>50900089900039</v>
      </c>
      <c r="R690" s="4" t="s">
        <v>145</v>
      </c>
      <c r="S690" s="1">
        <v>45118.724999999999</v>
      </c>
      <c r="T690" t="s">
        <v>989</v>
      </c>
      <c r="U690" t="s">
        <v>497</v>
      </c>
      <c r="V690" t="s">
        <v>990</v>
      </c>
      <c r="W690" t="s">
        <v>14</v>
      </c>
      <c r="X690" t="s">
        <v>15</v>
      </c>
      <c r="Y690" s="6" t="str">
        <f>+IF(G690=N690,"Domestique","Autre")</f>
        <v>Domestique</v>
      </c>
      <c r="Z690" s="5">
        <v>0.6</v>
      </c>
      <c r="AA690" s="5" t="s">
        <v>1268</v>
      </c>
      <c r="AB690" s="5" t="s">
        <v>1269</v>
      </c>
      <c r="AC690" s="5" t="s">
        <v>1270</v>
      </c>
      <c r="AD690">
        <f>COUNTIFS($AE$2:$AE$2432,AE690)</f>
        <v>4</v>
      </c>
      <c r="AE690" t="str">
        <f>+B690&amp;C690&amp;D690&amp;E690&amp;F690&amp;G690&amp;H690&amp;I690&amp;J690&amp;K690&amp;L690&amp;M690&amp;N690</f>
        <v>En face-Ã -faceSociÃ©tÃ© ou assimilÃ©eBÃ©nÃ©ficiaire non PPE&gt; 12 moisComplet Ã  jourFrance [FR]4722Aucune occurence (12 mois glissants)VADCB/Visa MastercardUniquee-paiement avec 3D SecureFrance [FR]</v>
      </c>
    </row>
    <row r="691" spans="1:31" x14ac:dyDescent="0.35">
      <c r="A691" t="s">
        <v>6</v>
      </c>
      <c r="B691" t="s">
        <v>10</v>
      </c>
      <c r="C691" t="s">
        <v>16</v>
      </c>
      <c r="D691" t="s">
        <v>19</v>
      </c>
      <c r="E691" t="s">
        <v>839</v>
      </c>
      <c r="F691" t="s">
        <v>18</v>
      </c>
      <c r="G691" t="s">
        <v>11</v>
      </c>
      <c r="H691" s="4">
        <v>4722</v>
      </c>
      <c r="I691" t="s">
        <v>24</v>
      </c>
      <c r="J691" t="s">
        <v>37</v>
      </c>
      <c r="K691" t="s">
        <v>20</v>
      </c>
      <c r="L691" t="s">
        <v>22</v>
      </c>
      <c r="M691" t="s">
        <v>23</v>
      </c>
      <c r="N691" t="s">
        <v>11</v>
      </c>
      <c r="O691" t="s">
        <v>999</v>
      </c>
      <c r="P691">
        <v>249261</v>
      </c>
      <c r="Q691">
        <v>82918536200029</v>
      </c>
      <c r="R691" s="4" t="s">
        <v>956</v>
      </c>
      <c r="S691" s="1">
        <v>45061.673611111109</v>
      </c>
      <c r="T691" t="s">
        <v>1000</v>
      </c>
      <c r="V691" t="s">
        <v>1001</v>
      </c>
      <c r="W691" t="s">
        <v>14</v>
      </c>
      <c r="X691" t="s">
        <v>15</v>
      </c>
      <c r="Y691" s="6" t="str">
        <f>+IF(G691=N691,"Domestique","Autre")</f>
        <v>Domestique</v>
      </c>
      <c r="Z691" s="5">
        <v>0.6</v>
      </c>
      <c r="AA691" s="5" t="s">
        <v>1268</v>
      </c>
      <c r="AB691" s="5" t="s">
        <v>1269</v>
      </c>
      <c r="AC691" s="5" t="s">
        <v>1270</v>
      </c>
      <c r="AD691">
        <f>COUNTIFS($AE$2:$AE$2432,AE691)</f>
        <v>4</v>
      </c>
      <c r="AE691" t="str">
        <f>+B691&amp;C691&amp;D691&amp;E691&amp;F691&amp;G691&amp;H691&amp;I691&amp;J691&amp;K691&amp;L691&amp;M691&amp;N691</f>
        <v>En face-Ã -faceSociÃ©tÃ© ou assimilÃ©eBÃ©nÃ©ficiaire non PPE&gt; 12 moisComplet Ã  jourFrance [FR]4722Aucune occurence (12 mois glissants)VADCB/Visa MastercardUniquee-paiement avec 3D SecureFrance [FR]</v>
      </c>
    </row>
    <row r="692" spans="1:31" x14ac:dyDescent="0.35">
      <c r="A692" t="s">
        <v>6</v>
      </c>
      <c r="B692" t="s">
        <v>10</v>
      </c>
      <c r="C692" t="s">
        <v>16</v>
      </c>
      <c r="D692" t="s">
        <v>19</v>
      </c>
      <c r="E692" t="s">
        <v>839</v>
      </c>
      <c r="F692" t="s">
        <v>18</v>
      </c>
      <c r="G692" t="s">
        <v>11</v>
      </c>
      <c r="H692" s="4">
        <v>4722</v>
      </c>
      <c r="I692" t="s">
        <v>24</v>
      </c>
      <c r="J692" t="s">
        <v>37</v>
      </c>
      <c r="K692" t="s">
        <v>20</v>
      </c>
      <c r="L692" t="s">
        <v>22</v>
      </c>
      <c r="M692" t="s">
        <v>23</v>
      </c>
      <c r="N692" t="s">
        <v>11</v>
      </c>
      <c r="O692" t="s">
        <v>1010</v>
      </c>
      <c r="P692">
        <v>246732</v>
      </c>
      <c r="Q692">
        <v>51264408900025</v>
      </c>
      <c r="R692" s="4" t="s">
        <v>145</v>
      </c>
      <c r="S692" s="1">
        <v>45050.613194444442</v>
      </c>
      <c r="T692" t="s">
        <v>1011</v>
      </c>
      <c r="V692" t="s">
        <v>1012</v>
      </c>
      <c r="W692" t="s">
        <v>14</v>
      </c>
      <c r="X692" t="s">
        <v>15</v>
      </c>
      <c r="Y692" s="6" t="str">
        <f>+IF(G692=N692,"Domestique","Autre")</f>
        <v>Domestique</v>
      </c>
      <c r="Z692" s="5">
        <v>0.6</v>
      </c>
      <c r="AA692" s="5" t="s">
        <v>1268</v>
      </c>
      <c r="AB692" s="5" t="s">
        <v>1269</v>
      </c>
      <c r="AC692" s="5" t="s">
        <v>1270</v>
      </c>
      <c r="AD692">
        <f>COUNTIFS($AE$2:$AE$2432,AE692)</f>
        <v>4</v>
      </c>
      <c r="AE692" t="str">
        <f>+B692&amp;C692&amp;D692&amp;E692&amp;F692&amp;G692&amp;H692&amp;I692&amp;J692&amp;K692&amp;L692&amp;M692&amp;N692</f>
        <v>En face-Ã -faceSociÃ©tÃ© ou assimilÃ©eBÃ©nÃ©ficiaire non PPE&gt; 12 moisComplet Ã  jourFrance [FR]4722Aucune occurence (12 mois glissants)VADCB/Visa MastercardUniquee-paiement avec 3D SecureFrance [FR]</v>
      </c>
    </row>
    <row r="693" spans="1:31" x14ac:dyDescent="0.35">
      <c r="S693" s="1"/>
    </row>
    <row r="694" spans="1:31" x14ac:dyDescent="0.35">
      <c r="S694" s="1"/>
    </row>
    <row r="695" spans="1:31" x14ac:dyDescent="0.35">
      <c r="S695" s="1"/>
    </row>
    <row r="696" spans="1:31" x14ac:dyDescent="0.35">
      <c r="S696" s="1"/>
    </row>
    <row r="697" spans="1:31" x14ac:dyDescent="0.35">
      <c r="S697" s="1"/>
    </row>
    <row r="698" spans="1:31" x14ac:dyDescent="0.35">
      <c r="S698" s="1"/>
    </row>
    <row r="699" spans="1:31" x14ac:dyDescent="0.35">
      <c r="S699" s="1"/>
    </row>
    <row r="700" spans="1:31" x14ac:dyDescent="0.35">
      <c r="S700" s="1"/>
    </row>
    <row r="701" spans="1:31" x14ac:dyDescent="0.35">
      <c r="S701" s="1"/>
    </row>
    <row r="702" spans="1:31" x14ac:dyDescent="0.35">
      <c r="S702" s="1"/>
    </row>
    <row r="703" spans="1:31" x14ac:dyDescent="0.35">
      <c r="S703" s="1"/>
    </row>
    <row r="704" spans="1:31" x14ac:dyDescent="0.35">
      <c r="S704" s="1"/>
    </row>
    <row r="705" spans="19:19" x14ac:dyDescent="0.35">
      <c r="S705" s="1"/>
    </row>
    <row r="706" spans="19:19" x14ac:dyDescent="0.35">
      <c r="S706" s="1"/>
    </row>
    <row r="707" spans="19:19" x14ac:dyDescent="0.35">
      <c r="S707" s="1"/>
    </row>
    <row r="708" spans="19:19" x14ac:dyDescent="0.35">
      <c r="S708" s="1"/>
    </row>
    <row r="709" spans="19:19" x14ac:dyDescent="0.35">
      <c r="S709" s="1"/>
    </row>
    <row r="710" spans="19:19" x14ac:dyDescent="0.35">
      <c r="S710" s="1"/>
    </row>
    <row r="711" spans="19:19" x14ac:dyDescent="0.35">
      <c r="S711" s="1"/>
    </row>
    <row r="712" spans="19:19" x14ac:dyDescent="0.35">
      <c r="S712" s="1"/>
    </row>
    <row r="713" spans="19:19" x14ac:dyDescent="0.35">
      <c r="S713" s="1"/>
    </row>
    <row r="714" spans="19:19" x14ac:dyDescent="0.35">
      <c r="S714" s="1"/>
    </row>
    <row r="715" spans="19:19" x14ac:dyDescent="0.35">
      <c r="S715" s="1"/>
    </row>
    <row r="716" spans="19:19" x14ac:dyDescent="0.35">
      <c r="S716" s="1"/>
    </row>
    <row r="717" spans="19:19" x14ac:dyDescent="0.35">
      <c r="S717" s="1"/>
    </row>
    <row r="718" spans="19:19" x14ac:dyDescent="0.35">
      <c r="S718" s="1"/>
    </row>
    <row r="719" spans="19:19" x14ac:dyDescent="0.35">
      <c r="S719" s="1"/>
    </row>
    <row r="720" spans="19:19" x14ac:dyDescent="0.35">
      <c r="S720" s="1"/>
    </row>
    <row r="721" spans="1:31" x14ac:dyDescent="0.35">
      <c r="S721" s="1"/>
    </row>
    <row r="722" spans="1:31" x14ac:dyDescent="0.35">
      <c r="S722" s="1"/>
    </row>
    <row r="723" spans="1:31" x14ac:dyDescent="0.35">
      <c r="S723" s="1"/>
    </row>
    <row r="724" spans="1:31" x14ac:dyDescent="0.35">
      <c r="S724" s="1"/>
    </row>
    <row r="725" spans="1:31" x14ac:dyDescent="0.35">
      <c r="S725" s="1"/>
    </row>
    <row r="726" spans="1:31" ht="15" thickBot="1" x14ac:dyDescent="0.4">
      <c r="S726" s="1"/>
    </row>
    <row r="727" spans="1:31" ht="15" thickTop="1" x14ac:dyDescent="0.35">
      <c r="A727" s="7"/>
      <c r="B727" s="7"/>
      <c r="C727" s="7"/>
      <c r="D727" s="7"/>
      <c r="E727" s="7"/>
      <c r="F727" s="7"/>
      <c r="G727" s="7"/>
      <c r="H727" s="8"/>
      <c r="I727" s="7"/>
      <c r="J727" s="7"/>
      <c r="K727" s="7"/>
      <c r="L727" s="7"/>
      <c r="M727" s="7"/>
      <c r="N727" s="7"/>
      <c r="O727" s="7"/>
      <c r="P727" s="7"/>
      <c r="Q727" s="7"/>
      <c r="R727" s="8"/>
      <c r="S727" s="9"/>
      <c r="T727" s="7"/>
      <c r="U727" s="7"/>
      <c r="V727" s="7"/>
      <c r="W727" s="7"/>
      <c r="X727" s="7"/>
      <c r="Y727" s="10"/>
      <c r="Z727" s="11"/>
      <c r="AA727" s="11"/>
      <c r="AB727" s="11"/>
      <c r="AC727" s="11"/>
    </row>
    <row r="728" spans="1:31" s="25" customFormat="1" x14ac:dyDescent="0.35">
      <c r="A728" s="25" t="s">
        <v>6</v>
      </c>
      <c r="B728" s="25" t="s">
        <v>10</v>
      </c>
      <c r="C728" s="25" t="s">
        <v>16</v>
      </c>
      <c r="D728" s="25" t="s">
        <v>19</v>
      </c>
      <c r="E728" s="25" t="s">
        <v>17</v>
      </c>
      <c r="F728" s="25" t="s">
        <v>18</v>
      </c>
      <c r="G728" s="25" t="s">
        <v>11</v>
      </c>
      <c r="H728" s="26">
        <v>7399</v>
      </c>
      <c r="I728" s="25" t="s">
        <v>24</v>
      </c>
      <c r="J728" s="25" t="s">
        <v>37</v>
      </c>
      <c r="K728" s="25" t="s">
        <v>20</v>
      </c>
      <c r="L728" s="25" t="s">
        <v>22</v>
      </c>
      <c r="M728" s="25" t="s">
        <v>23</v>
      </c>
      <c r="N728" s="25" t="s">
        <v>11</v>
      </c>
      <c r="O728" s="25" t="s">
        <v>32</v>
      </c>
      <c r="P728" s="25">
        <v>519993</v>
      </c>
      <c r="Q728" s="25">
        <v>52422893900152</v>
      </c>
      <c r="R728" s="26" t="s">
        <v>33</v>
      </c>
      <c r="S728" s="27">
        <v>45859.695138888892</v>
      </c>
      <c r="T728" s="25" t="s">
        <v>34</v>
      </c>
      <c r="U728" s="25" t="s">
        <v>35</v>
      </c>
      <c r="V728" s="25" t="s">
        <v>36</v>
      </c>
      <c r="W728" s="25" t="s">
        <v>14</v>
      </c>
      <c r="X728" s="25" t="s">
        <v>15</v>
      </c>
      <c r="Y728" s="28" t="str">
        <f>+IF(G728=N728,"Domestique","Autre")</f>
        <v>Domestique</v>
      </c>
      <c r="Z728" s="29">
        <v>0.85</v>
      </c>
      <c r="AA728" s="29" t="s">
        <v>1268</v>
      </c>
      <c r="AB728" s="29" t="s">
        <v>1269</v>
      </c>
      <c r="AC728" s="29" t="s">
        <v>1270</v>
      </c>
      <c r="AD728" s="25">
        <f>COUNTIFS($AE$2:$AE$2432,AE728)</f>
        <v>3</v>
      </c>
      <c r="AE728" s="25" t="str">
        <f>+B728&amp;C728&amp;D728&amp;E728&amp;F728&amp;G728&amp;H728&amp;I728&amp;J728&amp;K728&amp;L728&amp;M728&amp;N728</f>
        <v>En face-Ã -faceSociÃ©tÃ© ou assimilÃ©eBÃ©nÃ©ficiaire non PPE&lt; 12 moisComplet Ã  jourFrance [FR]7399Aucune occurence (12 mois glissants)VADCB/Visa MastercardUniquee-paiement avec 3D SecureFrance [FR]</v>
      </c>
    </row>
    <row r="729" spans="1:31" s="25" customFormat="1" x14ac:dyDescent="0.35">
      <c r="A729" s="25" t="s">
        <v>6</v>
      </c>
      <c r="B729" s="25" t="s">
        <v>10</v>
      </c>
      <c r="C729" s="25" t="s">
        <v>16</v>
      </c>
      <c r="D729" s="25" t="s">
        <v>19</v>
      </c>
      <c r="E729" s="25" t="s">
        <v>17</v>
      </c>
      <c r="F729" s="25" t="s">
        <v>18</v>
      </c>
      <c r="G729" s="25" t="s">
        <v>11</v>
      </c>
      <c r="H729" s="26">
        <v>7399</v>
      </c>
      <c r="I729" s="25" t="s">
        <v>24</v>
      </c>
      <c r="J729" s="25" t="s">
        <v>37</v>
      </c>
      <c r="K729" s="25" t="s">
        <v>20</v>
      </c>
      <c r="L729" s="25" t="s">
        <v>22</v>
      </c>
      <c r="M729" s="25" t="s">
        <v>23</v>
      </c>
      <c r="N729" s="25" t="s">
        <v>11</v>
      </c>
      <c r="O729" s="25" t="s">
        <v>477</v>
      </c>
      <c r="P729" s="25">
        <v>391866</v>
      </c>
      <c r="Q729" s="25">
        <v>52422893900137</v>
      </c>
      <c r="R729" s="26" t="s">
        <v>33</v>
      </c>
      <c r="S729" s="27">
        <v>45474.648611111108</v>
      </c>
      <c r="T729" s="25" t="s">
        <v>34</v>
      </c>
      <c r="U729" s="25" t="s">
        <v>35</v>
      </c>
      <c r="V729" s="25" t="s">
        <v>478</v>
      </c>
      <c r="W729" s="25" t="s">
        <v>14</v>
      </c>
      <c r="X729" s="25" t="s">
        <v>15</v>
      </c>
      <c r="Y729" s="28" t="str">
        <f>+IF(G729=N729,"Domestique","Autre")</f>
        <v>Domestique</v>
      </c>
      <c r="Z729" s="29">
        <v>0.85</v>
      </c>
      <c r="AA729" s="29" t="s">
        <v>1268</v>
      </c>
      <c r="AB729" s="29" t="s">
        <v>1269</v>
      </c>
      <c r="AC729" s="29" t="s">
        <v>1270</v>
      </c>
      <c r="AD729" s="25">
        <f>COUNTIFS($AE$2:$AE$2432,AE729)</f>
        <v>3</v>
      </c>
      <c r="AE729" s="25" t="str">
        <f>+B729&amp;C729&amp;D729&amp;E729&amp;F729&amp;G729&amp;H729&amp;I729&amp;J729&amp;K729&amp;L729&amp;M729&amp;N729</f>
        <v>En face-Ã -faceSociÃ©tÃ© ou assimilÃ©eBÃ©nÃ©ficiaire non PPE&lt; 12 moisComplet Ã  jourFrance [FR]7399Aucune occurence (12 mois glissants)VADCB/Visa MastercardUniquee-paiement avec 3D SecureFrance [FR]</v>
      </c>
    </row>
    <row r="730" spans="1:31" s="50" customFormat="1" x14ac:dyDescent="0.35">
      <c r="A730" s="50" t="s">
        <v>6</v>
      </c>
      <c r="B730" s="50" t="s">
        <v>10</v>
      </c>
      <c r="C730" s="50" t="s">
        <v>16</v>
      </c>
      <c r="D730" s="50" t="s">
        <v>19</v>
      </c>
      <c r="E730" s="50" t="s">
        <v>17</v>
      </c>
      <c r="F730" s="50" t="s">
        <v>18</v>
      </c>
      <c r="G730" s="50" t="s">
        <v>11</v>
      </c>
      <c r="H730" s="51">
        <v>7399</v>
      </c>
      <c r="I730" s="50" t="s">
        <v>24</v>
      </c>
      <c r="J730" s="50" t="s">
        <v>37</v>
      </c>
      <c r="K730" s="50" t="s">
        <v>20</v>
      </c>
      <c r="L730" s="50" t="s">
        <v>22</v>
      </c>
      <c r="M730" s="50" t="s">
        <v>23</v>
      </c>
      <c r="N730" s="50" t="s">
        <v>11</v>
      </c>
      <c r="O730" s="50" t="s">
        <v>879</v>
      </c>
      <c r="P730" s="50">
        <v>373271</v>
      </c>
      <c r="Q730" s="50">
        <v>53096623300047</v>
      </c>
      <c r="R730" s="51" t="s">
        <v>880</v>
      </c>
      <c r="S730" s="52">
        <v>45434.459722222222</v>
      </c>
      <c r="T730" s="50" t="s">
        <v>881</v>
      </c>
      <c r="U730" s="50" t="s">
        <v>79</v>
      </c>
      <c r="V730" s="50" t="s">
        <v>882</v>
      </c>
      <c r="W730" s="50" t="s">
        <v>14</v>
      </c>
      <c r="X730" s="50" t="s">
        <v>883</v>
      </c>
      <c r="Y730" s="53" t="str">
        <f>+IF(G730=N730,"Domestique","Autre")</f>
        <v>Domestique</v>
      </c>
      <c r="Z730" s="50">
        <v>0.85</v>
      </c>
      <c r="AA730" s="50" t="s">
        <v>1268</v>
      </c>
      <c r="AB730" s="50" t="s">
        <v>1269</v>
      </c>
      <c r="AC730" s="50" t="s">
        <v>1270</v>
      </c>
      <c r="AD730" s="50">
        <f>COUNTIFS($AE$2:$AE$2432,AE730)</f>
        <v>3</v>
      </c>
      <c r="AE730" s="50" t="str">
        <f>+B730&amp;C730&amp;D730&amp;E730&amp;F730&amp;G730&amp;H730&amp;I730&amp;J730&amp;K730&amp;L730&amp;M730&amp;N730</f>
        <v>En face-Ã -faceSociÃ©tÃ© ou assimilÃ©eBÃ©nÃ©ficiaire non PPE&lt; 12 moisComplet Ã  jourFrance [FR]7399Aucune occurence (12 mois glissants)VADCB/Visa MastercardUniquee-paiement avec 3D SecureFrance [FR]</v>
      </c>
    </row>
    <row r="731" spans="1:31" x14ac:dyDescent="0.35">
      <c r="S731" s="1"/>
    </row>
    <row r="732" spans="1:31" x14ac:dyDescent="0.35">
      <c r="S732" s="1"/>
    </row>
    <row r="733" spans="1:31" x14ac:dyDescent="0.35">
      <c r="S733" s="1"/>
    </row>
    <row r="734" spans="1:31" x14ac:dyDescent="0.35">
      <c r="S734" s="1"/>
    </row>
    <row r="735" spans="1:31" x14ac:dyDescent="0.35">
      <c r="S735" s="1"/>
    </row>
    <row r="736" spans="1:31" x14ac:dyDescent="0.35">
      <c r="S736" s="1"/>
    </row>
    <row r="737" spans="19:19" x14ac:dyDescent="0.35">
      <c r="S737" s="1"/>
    </row>
    <row r="738" spans="19:19" x14ac:dyDescent="0.35">
      <c r="S738" s="1"/>
    </row>
    <row r="739" spans="19:19" x14ac:dyDescent="0.35">
      <c r="S739" s="1"/>
    </row>
    <row r="740" spans="19:19" x14ac:dyDescent="0.35">
      <c r="S740" s="1"/>
    </row>
    <row r="741" spans="19:19" x14ac:dyDescent="0.35">
      <c r="S741" s="1"/>
    </row>
    <row r="742" spans="19:19" x14ac:dyDescent="0.35">
      <c r="S742" s="1"/>
    </row>
    <row r="743" spans="19:19" x14ac:dyDescent="0.35">
      <c r="S743" s="1"/>
    </row>
    <row r="744" spans="19:19" x14ac:dyDescent="0.35">
      <c r="S744" s="1"/>
    </row>
    <row r="745" spans="19:19" x14ac:dyDescent="0.35">
      <c r="S745" s="1"/>
    </row>
    <row r="746" spans="19:19" x14ac:dyDescent="0.35">
      <c r="S746" s="1"/>
    </row>
    <row r="747" spans="19:19" x14ac:dyDescent="0.35">
      <c r="S747" s="1"/>
    </row>
    <row r="748" spans="19:19" x14ac:dyDescent="0.35">
      <c r="S748" s="1"/>
    </row>
    <row r="749" spans="19:19" x14ac:dyDescent="0.35">
      <c r="S749" s="1"/>
    </row>
    <row r="750" spans="19:19" x14ac:dyDescent="0.35">
      <c r="S750" s="1"/>
    </row>
    <row r="751" spans="19:19" x14ac:dyDescent="0.35">
      <c r="S751" s="1"/>
    </row>
    <row r="752" spans="19:19" x14ac:dyDescent="0.35">
      <c r="S752" s="1"/>
    </row>
    <row r="753" spans="1:31" x14ac:dyDescent="0.35">
      <c r="S753" s="1"/>
    </row>
    <row r="754" spans="1:31" x14ac:dyDescent="0.35">
      <c r="S754" s="1"/>
    </row>
    <row r="755" spans="1:31" x14ac:dyDescent="0.35">
      <c r="S755" s="1"/>
    </row>
    <row r="756" spans="1:31" x14ac:dyDescent="0.35">
      <c r="S756" s="1"/>
    </row>
    <row r="757" spans="1:31" x14ac:dyDescent="0.35">
      <c r="S757" s="1"/>
    </row>
    <row r="758" spans="1:31" x14ac:dyDescent="0.35">
      <c r="S758" s="1"/>
    </row>
    <row r="759" spans="1:31" x14ac:dyDescent="0.35">
      <c r="S759" s="1"/>
    </row>
    <row r="760" spans="1:31" x14ac:dyDescent="0.35">
      <c r="S760" s="1"/>
    </row>
    <row r="761" spans="1:31" x14ac:dyDescent="0.35">
      <c r="S761" s="1"/>
    </row>
    <row r="762" spans="1:31" x14ac:dyDescent="0.35">
      <c r="S762" s="1"/>
    </row>
    <row r="763" spans="1:31" x14ac:dyDescent="0.35">
      <c r="S763" s="1"/>
    </row>
    <row r="764" spans="1:31" ht="15" thickBot="1" x14ac:dyDescent="0.4">
      <c r="S764" s="1"/>
    </row>
    <row r="765" spans="1:31" ht="15" thickTop="1" x14ac:dyDescent="0.35">
      <c r="A765" s="7"/>
      <c r="B765" s="7"/>
      <c r="C765" s="7"/>
      <c r="D765" s="7"/>
      <c r="E765" s="7"/>
      <c r="F765" s="7"/>
      <c r="G765" s="7"/>
      <c r="H765" s="8"/>
      <c r="I765" s="7"/>
      <c r="J765" s="7"/>
      <c r="K765" s="7"/>
      <c r="L765" s="7"/>
      <c r="M765" s="7"/>
      <c r="N765" s="7"/>
      <c r="O765" s="7"/>
      <c r="P765" s="7"/>
      <c r="Q765" s="7"/>
      <c r="R765" s="8"/>
      <c r="S765" s="9"/>
      <c r="T765" s="7"/>
      <c r="U765" s="7"/>
      <c r="V765" s="7"/>
      <c r="W765" s="7"/>
      <c r="X765" s="7"/>
      <c r="Y765" s="10"/>
      <c r="Z765" s="11"/>
      <c r="AA765" s="11"/>
      <c r="AB765" s="11"/>
      <c r="AC765" s="11"/>
    </row>
    <row r="766" spans="1:31" s="25" customFormat="1" x14ac:dyDescent="0.35">
      <c r="A766" s="25" t="s">
        <v>6</v>
      </c>
      <c r="B766" s="25" t="s">
        <v>10</v>
      </c>
      <c r="C766" s="25" t="s">
        <v>16</v>
      </c>
      <c r="D766" s="25" t="s">
        <v>19</v>
      </c>
      <c r="E766" s="25" t="s">
        <v>839</v>
      </c>
      <c r="F766" s="25" t="s">
        <v>18</v>
      </c>
      <c r="G766" s="25" t="s">
        <v>11</v>
      </c>
      <c r="H766" s="26">
        <v>5712</v>
      </c>
      <c r="I766" s="25" t="s">
        <v>24</v>
      </c>
      <c r="J766" s="25" t="s">
        <v>37</v>
      </c>
      <c r="K766" s="25" t="s">
        <v>20</v>
      </c>
      <c r="L766" s="25" t="s">
        <v>22</v>
      </c>
      <c r="M766" s="25" t="s">
        <v>23</v>
      </c>
      <c r="N766" s="25" t="s">
        <v>11</v>
      </c>
      <c r="O766" s="25" t="s">
        <v>837</v>
      </c>
      <c r="P766" s="25">
        <v>374414</v>
      </c>
      <c r="Q766" s="25">
        <v>83048902700045</v>
      </c>
      <c r="R766" s="26" t="s">
        <v>52</v>
      </c>
      <c r="S766" s="27">
        <v>45436.784722222219</v>
      </c>
      <c r="T766" s="25" t="s">
        <v>68</v>
      </c>
      <c r="U766" s="25" t="s">
        <v>35</v>
      </c>
      <c r="V766" s="25" t="s">
        <v>838</v>
      </c>
      <c r="W766" s="25" t="s">
        <v>14</v>
      </c>
      <c r="X766" s="25" t="s">
        <v>15</v>
      </c>
      <c r="Y766" s="28" t="str">
        <f>+IF(G766=N766,"Domestique","Autre")</f>
        <v>Domestique</v>
      </c>
      <c r="Z766" s="29">
        <v>0.6</v>
      </c>
      <c r="AA766" s="29" t="s">
        <v>1268</v>
      </c>
      <c r="AB766" s="29" t="s">
        <v>1269</v>
      </c>
      <c r="AC766" s="29" t="s">
        <v>1270</v>
      </c>
      <c r="AD766" s="25">
        <f>COUNTIFS($AE$2:$AE$2432,AE766)</f>
        <v>3</v>
      </c>
      <c r="AE766" s="25" t="str">
        <f>+B766&amp;C766&amp;D766&amp;E766&amp;F766&amp;G766&amp;H766&amp;I766&amp;J766&amp;K766&amp;L766&amp;M766&amp;N766</f>
        <v>En face-Ã -faceSociÃ©tÃ© ou assimilÃ©eBÃ©nÃ©ficiaire non PPE&gt; 12 moisComplet Ã  jourFrance [FR]5712Aucune occurence (12 mois glissants)VADCB/Visa MastercardUniquee-paiement avec 3D SecureFrance [FR]</v>
      </c>
    </row>
    <row r="767" spans="1:31" s="25" customFormat="1" x14ac:dyDescent="0.35">
      <c r="A767" s="25" t="s">
        <v>6</v>
      </c>
      <c r="B767" s="25" t="s">
        <v>10</v>
      </c>
      <c r="C767" s="25" t="s">
        <v>16</v>
      </c>
      <c r="D767" s="25" t="s">
        <v>19</v>
      </c>
      <c r="E767" s="25" t="s">
        <v>839</v>
      </c>
      <c r="F767" s="25" t="s">
        <v>18</v>
      </c>
      <c r="G767" s="25" t="s">
        <v>11</v>
      </c>
      <c r="H767" s="26">
        <v>5712</v>
      </c>
      <c r="I767" s="25" t="s">
        <v>24</v>
      </c>
      <c r="J767" s="25" t="s">
        <v>37</v>
      </c>
      <c r="K767" s="25" t="s">
        <v>20</v>
      </c>
      <c r="L767" s="25" t="s">
        <v>22</v>
      </c>
      <c r="M767" s="25" t="s">
        <v>23</v>
      </c>
      <c r="N767" s="25" t="s">
        <v>11</v>
      </c>
      <c r="O767" s="25" t="s">
        <v>842</v>
      </c>
      <c r="P767" s="25">
        <v>374410</v>
      </c>
      <c r="Q767" s="25">
        <v>83048902700086</v>
      </c>
      <c r="R767" s="26" t="s">
        <v>52</v>
      </c>
      <c r="S767" s="27">
        <v>45436.771527777775</v>
      </c>
      <c r="T767" s="25" t="s">
        <v>843</v>
      </c>
      <c r="U767" s="25" t="s">
        <v>35</v>
      </c>
      <c r="V767" s="25" t="s">
        <v>844</v>
      </c>
      <c r="W767" s="25" t="s">
        <v>14</v>
      </c>
      <c r="X767" s="25" t="s">
        <v>15</v>
      </c>
      <c r="Y767" s="28" t="str">
        <f>+IF(G767=N767,"Domestique","Autre")</f>
        <v>Domestique</v>
      </c>
      <c r="Z767" s="29">
        <v>0.6</v>
      </c>
      <c r="AA767" s="29" t="s">
        <v>1268</v>
      </c>
      <c r="AB767" s="29" t="s">
        <v>1269</v>
      </c>
      <c r="AC767" s="29" t="s">
        <v>1270</v>
      </c>
      <c r="AD767" s="25">
        <f>COUNTIFS($AE$2:$AE$2432,AE767)</f>
        <v>3</v>
      </c>
      <c r="AE767" s="25" t="str">
        <f>+B767&amp;C767&amp;D767&amp;E767&amp;F767&amp;G767&amp;H767&amp;I767&amp;J767&amp;K767&amp;L767&amp;M767&amp;N767</f>
        <v>En face-Ã -faceSociÃ©tÃ© ou assimilÃ©eBÃ©nÃ©ficiaire non PPE&gt; 12 moisComplet Ã  jourFrance [FR]5712Aucune occurence (12 mois glissants)VADCB/Visa MastercardUniquee-paiement avec 3D SecureFrance [FR]</v>
      </c>
    </row>
    <row r="768" spans="1:31" s="25" customFormat="1" x14ac:dyDescent="0.35">
      <c r="A768" s="25" t="s">
        <v>6</v>
      </c>
      <c r="B768" s="25" t="s">
        <v>10</v>
      </c>
      <c r="C768" s="25" t="s">
        <v>16</v>
      </c>
      <c r="D768" s="25" t="s">
        <v>19</v>
      </c>
      <c r="E768" s="25" t="s">
        <v>839</v>
      </c>
      <c r="F768" s="25" t="s">
        <v>18</v>
      </c>
      <c r="G768" s="25" t="s">
        <v>11</v>
      </c>
      <c r="H768" s="26">
        <v>5712</v>
      </c>
      <c r="I768" s="25" t="s">
        <v>24</v>
      </c>
      <c r="J768" s="25" t="s">
        <v>37</v>
      </c>
      <c r="K768" s="25" t="s">
        <v>20</v>
      </c>
      <c r="L768" s="25" t="s">
        <v>22</v>
      </c>
      <c r="M768" s="25" t="s">
        <v>23</v>
      </c>
      <c r="N768" s="25" t="s">
        <v>11</v>
      </c>
      <c r="O768" s="25" t="s">
        <v>869</v>
      </c>
      <c r="P768" s="25">
        <v>374351</v>
      </c>
      <c r="Q768" s="25">
        <v>52422893900079</v>
      </c>
      <c r="R768" s="26" t="s">
        <v>52</v>
      </c>
      <c r="S768" s="27">
        <v>45436.656944444447</v>
      </c>
      <c r="T768" s="25" t="s">
        <v>34</v>
      </c>
      <c r="U768" s="25" t="s">
        <v>35</v>
      </c>
      <c r="V768" s="25" t="s">
        <v>870</v>
      </c>
      <c r="W768" s="25" t="s">
        <v>14</v>
      </c>
      <c r="X768" s="25" t="s">
        <v>15</v>
      </c>
      <c r="Y768" s="28" t="str">
        <f>+IF(G768=N768,"Domestique","Autre")</f>
        <v>Domestique</v>
      </c>
      <c r="Z768" s="29">
        <v>0.6</v>
      </c>
      <c r="AA768" s="29" t="s">
        <v>1268</v>
      </c>
      <c r="AB768" s="29" t="s">
        <v>1269</v>
      </c>
      <c r="AC768" s="29" t="s">
        <v>1270</v>
      </c>
      <c r="AD768" s="25">
        <f>COUNTIFS($AE$2:$AE$2432,AE768)</f>
        <v>3</v>
      </c>
      <c r="AE768" s="25" t="str">
        <f>+B768&amp;C768&amp;D768&amp;E768&amp;F768&amp;G768&amp;H768&amp;I768&amp;J768&amp;K768&amp;L768&amp;M768&amp;N768</f>
        <v>En face-Ã -faceSociÃ©tÃ© ou assimilÃ©eBÃ©nÃ©ficiaire non PPE&gt; 12 moisComplet Ã  jourFrance [FR]5712Aucune occurence (12 mois glissants)VADCB/Visa MastercardUniquee-paiement avec 3D SecureFrance [FR]</v>
      </c>
    </row>
    <row r="769" spans="19:19" x14ac:dyDescent="0.35">
      <c r="S769" s="1"/>
    </row>
    <row r="770" spans="19:19" x14ac:dyDescent="0.35">
      <c r="S770" s="1"/>
    </row>
    <row r="771" spans="19:19" x14ac:dyDescent="0.35">
      <c r="S771" s="1"/>
    </row>
    <row r="772" spans="19:19" x14ac:dyDescent="0.35">
      <c r="S772" s="1"/>
    </row>
    <row r="773" spans="19:19" x14ac:dyDescent="0.35">
      <c r="S773" s="1"/>
    </row>
    <row r="774" spans="19:19" x14ac:dyDescent="0.35">
      <c r="S774" s="1"/>
    </row>
    <row r="775" spans="19:19" x14ac:dyDescent="0.35">
      <c r="S775" s="1"/>
    </row>
    <row r="776" spans="19:19" x14ac:dyDescent="0.35">
      <c r="S776" s="1"/>
    </row>
    <row r="777" spans="19:19" x14ac:dyDescent="0.35">
      <c r="S777" s="1"/>
    </row>
    <row r="778" spans="19:19" x14ac:dyDescent="0.35">
      <c r="S778" s="1"/>
    </row>
    <row r="779" spans="19:19" x14ac:dyDescent="0.35">
      <c r="S779" s="1"/>
    </row>
    <row r="780" spans="19:19" x14ac:dyDescent="0.35">
      <c r="S780" s="1"/>
    </row>
    <row r="781" spans="19:19" x14ac:dyDescent="0.35">
      <c r="S781" s="1"/>
    </row>
    <row r="782" spans="19:19" x14ac:dyDescent="0.35">
      <c r="S782" s="1"/>
    </row>
    <row r="783" spans="19:19" x14ac:dyDescent="0.35">
      <c r="S783" s="1"/>
    </row>
    <row r="784" spans="19:19" x14ac:dyDescent="0.35">
      <c r="S784" s="1"/>
    </row>
    <row r="785" spans="19:19" x14ac:dyDescent="0.35">
      <c r="S785" s="1"/>
    </row>
    <row r="786" spans="19:19" x14ac:dyDescent="0.35">
      <c r="S786" s="1"/>
    </row>
    <row r="787" spans="19:19" x14ac:dyDescent="0.35">
      <c r="S787" s="1"/>
    </row>
    <row r="788" spans="19:19" x14ac:dyDescent="0.35">
      <c r="S788" s="1"/>
    </row>
    <row r="789" spans="19:19" x14ac:dyDescent="0.35">
      <c r="S789" s="1"/>
    </row>
    <row r="790" spans="19:19" x14ac:dyDescent="0.35">
      <c r="S790" s="1"/>
    </row>
    <row r="791" spans="19:19" x14ac:dyDescent="0.35">
      <c r="S791" s="1"/>
    </row>
    <row r="792" spans="19:19" x14ac:dyDescent="0.35">
      <c r="S792" s="1"/>
    </row>
    <row r="793" spans="19:19" x14ac:dyDescent="0.35">
      <c r="S793" s="1"/>
    </row>
    <row r="794" spans="19:19" x14ac:dyDescent="0.35">
      <c r="S794" s="1"/>
    </row>
    <row r="795" spans="19:19" x14ac:dyDescent="0.35">
      <c r="S795" s="1"/>
    </row>
    <row r="796" spans="19:19" x14ac:dyDescent="0.35">
      <c r="S796" s="1"/>
    </row>
    <row r="797" spans="19:19" x14ac:dyDescent="0.35">
      <c r="S797" s="1"/>
    </row>
    <row r="798" spans="19:19" x14ac:dyDescent="0.35">
      <c r="S798" s="1"/>
    </row>
    <row r="799" spans="19:19" x14ac:dyDescent="0.35">
      <c r="S799" s="1"/>
    </row>
    <row r="800" spans="19:19" x14ac:dyDescent="0.35">
      <c r="S800" s="1"/>
    </row>
    <row r="801" spans="1:31" x14ac:dyDescent="0.35">
      <c r="S801" s="1"/>
    </row>
    <row r="802" spans="1:31" ht="15" thickBot="1" x14ac:dyDescent="0.4">
      <c r="S802" s="1"/>
    </row>
    <row r="803" spans="1:31" ht="15" thickTop="1" x14ac:dyDescent="0.35">
      <c r="A803" s="7"/>
      <c r="B803" s="7"/>
      <c r="C803" s="7"/>
      <c r="D803" s="7"/>
      <c r="E803" s="7"/>
      <c r="F803" s="7"/>
      <c r="G803" s="7"/>
      <c r="H803" s="8"/>
      <c r="I803" s="7"/>
      <c r="J803" s="7"/>
      <c r="K803" s="7"/>
      <c r="L803" s="7"/>
      <c r="M803" s="7"/>
      <c r="N803" s="7"/>
      <c r="O803" s="7"/>
      <c r="P803" s="7"/>
      <c r="Q803" s="7"/>
      <c r="R803" s="8"/>
      <c r="S803" s="9"/>
      <c r="T803" s="7"/>
      <c r="U803" s="7"/>
      <c r="V803" s="7"/>
      <c r="W803" s="7"/>
      <c r="X803" s="7"/>
      <c r="Y803" s="10"/>
      <c r="Z803" s="11"/>
      <c r="AA803" s="11"/>
      <c r="AB803" s="11"/>
      <c r="AC803" s="11"/>
    </row>
    <row r="804" spans="1:31" s="35" customFormat="1" x14ac:dyDescent="0.35">
      <c r="A804" s="35" t="s">
        <v>6</v>
      </c>
      <c r="B804" s="35" t="s">
        <v>10</v>
      </c>
      <c r="C804" s="35" t="s">
        <v>16</v>
      </c>
      <c r="D804" s="35" t="s">
        <v>19</v>
      </c>
      <c r="E804" s="35" t="s">
        <v>17</v>
      </c>
      <c r="F804" s="35" t="s">
        <v>18</v>
      </c>
      <c r="G804" s="35" t="s">
        <v>11</v>
      </c>
      <c r="H804" s="36">
        <v>7832</v>
      </c>
      <c r="I804" s="35" t="s">
        <v>24</v>
      </c>
      <c r="J804" s="35" t="s">
        <v>21</v>
      </c>
      <c r="K804" s="35" t="s">
        <v>20</v>
      </c>
      <c r="L804" s="35" t="s">
        <v>22</v>
      </c>
      <c r="M804" s="35" t="s">
        <v>23</v>
      </c>
      <c r="N804" s="35" t="s">
        <v>11</v>
      </c>
      <c r="O804" s="35" t="s">
        <v>7</v>
      </c>
      <c r="P804" s="35">
        <v>520007</v>
      </c>
      <c r="Q804" s="35">
        <v>94518671600011</v>
      </c>
      <c r="R804" s="36" t="s">
        <v>8</v>
      </c>
      <c r="S804" s="37">
        <v>45859.731249999997</v>
      </c>
      <c r="T804" s="35" t="s">
        <v>9</v>
      </c>
      <c r="U804" s="35" t="s">
        <v>12</v>
      </c>
      <c r="V804" s="35" t="s">
        <v>13</v>
      </c>
      <c r="W804" s="35" t="s">
        <v>14</v>
      </c>
      <c r="X804" s="35" t="s">
        <v>15</v>
      </c>
      <c r="Y804" s="38" t="str">
        <f>+IF(G804=N804,"Domestique","Autre")</f>
        <v>Domestique</v>
      </c>
      <c r="Z804" s="39">
        <v>0.85</v>
      </c>
      <c r="AA804" s="39" t="s">
        <v>1268</v>
      </c>
      <c r="AB804" s="39" t="s">
        <v>1269</v>
      </c>
      <c r="AC804" s="39" t="s">
        <v>1270</v>
      </c>
      <c r="AD804" s="35">
        <f>COUNTIFS($AE$2:$AE$2432,AE804)</f>
        <v>2</v>
      </c>
      <c r="AE804" s="35" t="str">
        <f>+B804&amp;C804&amp;D804&amp;E804&amp;F804&amp;G804&amp;H804&amp;I804&amp;J804&amp;K804&amp;L804&amp;M804&amp;N804</f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805" spans="1:31" s="35" customFormat="1" x14ac:dyDescent="0.35">
      <c r="A805" s="35" t="s">
        <v>6</v>
      </c>
      <c r="B805" s="35" t="s">
        <v>10</v>
      </c>
      <c r="C805" s="35" t="s">
        <v>16</v>
      </c>
      <c r="D805" s="35" t="s">
        <v>19</v>
      </c>
      <c r="E805" s="35" t="s">
        <v>17</v>
      </c>
      <c r="F805" s="35" t="s">
        <v>18</v>
      </c>
      <c r="G805" s="35" t="s">
        <v>11</v>
      </c>
      <c r="H805" s="36">
        <v>7832</v>
      </c>
      <c r="I805" s="35" t="s">
        <v>24</v>
      </c>
      <c r="J805" s="35" t="s">
        <v>21</v>
      </c>
      <c r="K805" s="35" t="s">
        <v>20</v>
      </c>
      <c r="L805" s="35" t="s">
        <v>22</v>
      </c>
      <c r="M805" s="35" t="s">
        <v>23</v>
      </c>
      <c r="N805" s="35" t="s">
        <v>11</v>
      </c>
      <c r="O805" s="35" t="s">
        <v>29</v>
      </c>
      <c r="P805" s="35">
        <v>519999</v>
      </c>
      <c r="Q805" s="35">
        <v>94184340100014</v>
      </c>
      <c r="R805" s="36" t="s">
        <v>8</v>
      </c>
      <c r="S805" s="37">
        <v>45859.71875</v>
      </c>
      <c r="T805" s="35" t="s">
        <v>30</v>
      </c>
      <c r="U805" s="35" t="s">
        <v>12</v>
      </c>
      <c r="V805" s="35" t="s">
        <v>31</v>
      </c>
      <c r="W805" s="35" t="s">
        <v>14</v>
      </c>
      <c r="X805" s="35" t="s">
        <v>15</v>
      </c>
      <c r="Y805" s="38" t="str">
        <f>+IF(G805=N805,"Domestique","Autre")</f>
        <v>Domestique</v>
      </c>
      <c r="Z805" s="39">
        <v>0.85</v>
      </c>
      <c r="AA805" s="39" t="s">
        <v>1268</v>
      </c>
      <c r="AB805" s="39" t="s">
        <v>1269</v>
      </c>
      <c r="AC805" s="39" t="s">
        <v>1270</v>
      </c>
      <c r="AD805" s="35">
        <f>COUNTIFS($AE$2:$AE$2432,AE805)</f>
        <v>2</v>
      </c>
      <c r="AE805" s="35" t="str">
        <f>+B805&amp;C805&amp;D805&amp;E805&amp;F805&amp;G805&amp;H805&amp;I805&amp;J805&amp;K805&amp;L805&amp;M805&amp;N805</f>
        <v>En face-Ã -faceSociÃ©tÃ© ou assimilÃ©eBÃ©nÃ©ficiaire non PPE&lt; 12 moisComplet Ã  jourFrance [FR]7832Aucune occurence (12 mois glissants)ProximitÃ© et VADCB/Visa MastercardUniquee-paiement avec 3D SecureFrance [FR]</v>
      </c>
    </row>
    <row r="806" spans="1:31" x14ac:dyDescent="0.35">
      <c r="S806" s="1"/>
    </row>
    <row r="807" spans="1:31" x14ac:dyDescent="0.35">
      <c r="S807" s="1"/>
    </row>
    <row r="808" spans="1:31" x14ac:dyDescent="0.35">
      <c r="S808" s="1"/>
    </row>
    <row r="809" spans="1:31" x14ac:dyDescent="0.35">
      <c r="S809" s="1"/>
    </row>
    <row r="810" spans="1:31" x14ac:dyDescent="0.35">
      <c r="S810" s="1"/>
    </row>
    <row r="811" spans="1:31" x14ac:dyDescent="0.35">
      <c r="S811" s="1"/>
    </row>
    <row r="812" spans="1:31" x14ac:dyDescent="0.35">
      <c r="S812" s="1"/>
    </row>
    <row r="813" spans="1:31" x14ac:dyDescent="0.35">
      <c r="S813" s="1"/>
    </row>
    <row r="814" spans="1:31" x14ac:dyDescent="0.35">
      <c r="S814" s="1"/>
    </row>
    <row r="815" spans="1:31" x14ac:dyDescent="0.35">
      <c r="S815" s="1"/>
    </row>
    <row r="816" spans="1:31" x14ac:dyDescent="0.35">
      <c r="S816" s="1"/>
    </row>
    <row r="817" spans="19:19" x14ac:dyDescent="0.35">
      <c r="S817" s="1"/>
    </row>
    <row r="818" spans="19:19" x14ac:dyDescent="0.35">
      <c r="S818" s="1"/>
    </row>
    <row r="819" spans="19:19" x14ac:dyDescent="0.35">
      <c r="S819" s="1"/>
    </row>
    <row r="820" spans="19:19" x14ac:dyDescent="0.35">
      <c r="S820" s="1"/>
    </row>
    <row r="821" spans="19:19" x14ac:dyDescent="0.35">
      <c r="S821" s="1"/>
    </row>
    <row r="822" spans="19:19" x14ac:dyDescent="0.35">
      <c r="S822" s="1"/>
    </row>
    <row r="823" spans="19:19" x14ac:dyDescent="0.35">
      <c r="S823" s="1"/>
    </row>
    <row r="824" spans="19:19" x14ac:dyDescent="0.35">
      <c r="S824" s="1"/>
    </row>
    <row r="825" spans="19:19" x14ac:dyDescent="0.35">
      <c r="S825" s="1"/>
    </row>
    <row r="826" spans="19:19" x14ac:dyDescent="0.35">
      <c r="S826" s="1"/>
    </row>
    <row r="827" spans="19:19" x14ac:dyDescent="0.35">
      <c r="S827" s="1"/>
    </row>
    <row r="828" spans="19:19" x14ac:dyDescent="0.35">
      <c r="S828" s="1"/>
    </row>
    <row r="829" spans="19:19" x14ac:dyDescent="0.35">
      <c r="S829" s="1"/>
    </row>
    <row r="830" spans="19:19" x14ac:dyDescent="0.35">
      <c r="S830" s="1"/>
    </row>
    <row r="831" spans="19:19" x14ac:dyDescent="0.35">
      <c r="S831" s="1"/>
    </row>
    <row r="832" spans="19:19" x14ac:dyDescent="0.35">
      <c r="S832" s="1"/>
    </row>
    <row r="833" spans="1:31" x14ac:dyDescent="0.35">
      <c r="S833" s="1"/>
    </row>
    <row r="834" spans="1:31" x14ac:dyDescent="0.35">
      <c r="S834" s="1"/>
    </row>
    <row r="835" spans="1:31" x14ac:dyDescent="0.35">
      <c r="S835" s="1"/>
    </row>
    <row r="836" spans="1:31" x14ac:dyDescent="0.35">
      <c r="S836" s="1"/>
    </row>
    <row r="837" spans="1:31" x14ac:dyDescent="0.35">
      <c r="S837" s="1"/>
    </row>
    <row r="838" spans="1:31" x14ac:dyDescent="0.35">
      <c r="S838" s="1"/>
    </row>
    <row r="839" spans="1:31" ht="15" thickBot="1" x14ac:dyDescent="0.4">
      <c r="S839" s="1"/>
    </row>
    <row r="840" spans="1:31" ht="15" thickTop="1" x14ac:dyDescent="0.35">
      <c r="A840" s="7"/>
      <c r="B840" s="7"/>
      <c r="C840" s="7"/>
      <c r="D840" s="7"/>
      <c r="E840" s="7"/>
      <c r="F840" s="7"/>
      <c r="G840" s="7"/>
      <c r="H840" s="8"/>
      <c r="I840" s="7"/>
      <c r="J840" s="7"/>
      <c r="K840" s="7"/>
      <c r="L840" s="7"/>
      <c r="M840" s="7"/>
      <c r="N840" s="7"/>
      <c r="O840" s="7"/>
      <c r="P840" s="7"/>
      <c r="Q840" s="7"/>
      <c r="R840" s="8"/>
      <c r="S840" s="9"/>
      <c r="T840" s="7"/>
      <c r="U840" s="7"/>
      <c r="V840" s="7"/>
      <c r="W840" s="7"/>
      <c r="X840" s="7"/>
      <c r="Y840" s="10"/>
      <c r="Z840" s="11"/>
      <c r="AA840" s="11"/>
      <c r="AB840" s="11"/>
      <c r="AC840" s="11"/>
    </row>
    <row r="841" spans="1:31" x14ac:dyDescent="0.35">
      <c r="A841" t="s">
        <v>6</v>
      </c>
      <c r="B841" t="s">
        <v>10</v>
      </c>
      <c r="C841" t="s">
        <v>16</v>
      </c>
      <c r="D841" t="s">
        <v>19</v>
      </c>
      <c r="E841" t="s">
        <v>17</v>
      </c>
      <c r="F841" t="s">
        <v>18</v>
      </c>
      <c r="G841" t="s">
        <v>11</v>
      </c>
      <c r="H841" s="4">
        <v>4722</v>
      </c>
      <c r="I841" t="s">
        <v>24</v>
      </c>
      <c r="J841" t="s">
        <v>37</v>
      </c>
      <c r="K841" t="s">
        <v>20</v>
      </c>
      <c r="L841" t="s">
        <v>22</v>
      </c>
      <c r="M841" t="s">
        <v>23</v>
      </c>
      <c r="N841" t="s">
        <v>11</v>
      </c>
      <c r="O841" t="s">
        <v>144</v>
      </c>
      <c r="P841">
        <v>474634</v>
      </c>
      <c r="Q841">
        <v>53439336800012</v>
      </c>
      <c r="R841" s="4" t="s">
        <v>145</v>
      </c>
      <c r="S841" s="1">
        <v>45720.675694444442</v>
      </c>
      <c r="T841" t="s">
        <v>146</v>
      </c>
      <c r="U841" t="s">
        <v>147</v>
      </c>
      <c r="V841" t="s">
        <v>148</v>
      </c>
      <c r="W841" t="s">
        <v>14</v>
      </c>
      <c r="X841" t="s">
        <v>149</v>
      </c>
      <c r="Y841" s="6" t="str">
        <f>+IF(G841=N841,"Domestique","Autre")</f>
        <v>Domestique</v>
      </c>
      <c r="Z841" s="5">
        <v>0.85</v>
      </c>
      <c r="AA841" s="5" t="s">
        <v>1268</v>
      </c>
      <c r="AB841" s="5" t="s">
        <v>1269</v>
      </c>
      <c r="AC841" s="5" t="s">
        <v>1270</v>
      </c>
      <c r="AD841">
        <f>COUNTIFS($AE$2:$AE$2432,AE841)</f>
        <v>2</v>
      </c>
      <c r="AE841" t="str">
        <f>+B841&amp;C841&amp;D841&amp;E841&amp;F841&amp;G841&amp;H841&amp;I841&amp;J841&amp;K841&amp;L841&amp;M841&amp;N841</f>
        <v>En face-Ã -faceSociÃ©tÃ© ou assimilÃ©eBÃ©nÃ©ficiaire non PPE&lt; 12 moisComplet Ã  jourFrance [FR]4722Aucune occurence (12 mois glissants)VADCB/Visa MastercardUniquee-paiement avec 3D SecureFrance [FR]</v>
      </c>
    </row>
    <row r="842" spans="1:31" x14ac:dyDescent="0.35">
      <c r="A842" t="s">
        <v>6</v>
      </c>
      <c r="B842" t="s">
        <v>10</v>
      </c>
      <c r="C842" t="s">
        <v>16</v>
      </c>
      <c r="D842" t="s">
        <v>19</v>
      </c>
      <c r="E842" t="s">
        <v>17</v>
      </c>
      <c r="F842" t="s">
        <v>18</v>
      </c>
      <c r="G842" t="s">
        <v>11</v>
      </c>
      <c r="H842" s="4">
        <v>4722</v>
      </c>
      <c r="I842" t="s">
        <v>24</v>
      </c>
      <c r="J842" t="s">
        <v>37</v>
      </c>
      <c r="K842" t="s">
        <v>20</v>
      </c>
      <c r="L842" t="s">
        <v>22</v>
      </c>
      <c r="M842" t="s">
        <v>23</v>
      </c>
      <c r="N842" t="s">
        <v>11</v>
      </c>
      <c r="O842" t="s">
        <v>908</v>
      </c>
      <c r="P842">
        <v>354359</v>
      </c>
      <c r="Q842">
        <v>31545901600046</v>
      </c>
      <c r="R842" s="4" t="s">
        <v>145</v>
      </c>
      <c r="S842" s="1">
        <v>45384.697222222225</v>
      </c>
      <c r="T842" t="s">
        <v>909</v>
      </c>
      <c r="U842" t="s">
        <v>910</v>
      </c>
      <c r="V842" t="s">
        <v>911</v>
      </c>
      <c r="W842" t="s">
        <v>14</v>
      </c>
      <c r="X842" t="s">
        <v>15</v>
      </c>
      <c r="Y842" s="6" t="str">
        <f>+IF(G842=N842,"Domestique","Autre")</f>
        <v>Domestique</v>
      </c>
      <c r="Z842" s="5">
        <v>0.85</v>
      </c>
      <c r="AA842" s="5" t="s">
        <v>1268</v>
      </c>
      <c r="AB842" s="5" t="s">
        <v>1269</v>
      </c>
      <c r="AC842" s="5" t="s">
        <v>1270</v>
      </c>
      <c r="AD842">
        <f>COUNTIFS($AE$2:$AE$2432,AE842)</f>
        <v>2</v>
      </c>
      <c r="AE842" t="str">
        <f>+B842&amp;C842&amp;D842&amp;E842&amp;F842&amp;G842&amp;H842&amp;I842&amp;J842&amp;K842&amp;L842&amp;M842&amp;N842</f>
        <v>En face-Ã -faceSociÃ©tÃ© ou assimilÃ©eBÃ©nÃ©ficiaire non PPE&lt; 12 moisComplet Ã  jourFrance [FR]4722Aucune occurence (12 mois glissants)VADCB/Visa MastercardUniquee-paiement avec 3D SecureFrance [FR]</v>
      </c>
    </row>
    <row r="843" spans="1:31" x14ac:dyDescent="0.35">
      <c r="S843" s="1"/>
    </row>
    <row r="844" spans="1:31" x14ac:dyDescent="0.35">
      <c r="S844" s="1"/>
    </row>
    <row r="845" spans="1:31" x14ac:dyDescent="0.35">
      <c r="S845" s="1"/>
    </row>
    <row r="846" spans="1:31" x14ac:dyDescent="0.35">
      <c r="S846" s="1"/>
    </row>
    <row r="847" spans="1:31" x14ac:dyDescent="0.35">
      <c r="S847" s="1"/>
    </row>
    <row r="848" spans="1:31" x14ac:dyDescent="0.35">
      <c r="S848" s="1"/>
    </row>
    <row r="849" spans="19:19" x14ac:dyDescent="0.35">
      <c r="S849" s="1"/>
    </row>
    <row r="850" spans="19:19" x14ac:dyDescent="0.35">
      <c r="S850" s="1"/>
    </row>
    <row r="851" spans="19:19" x14ac:dyDescent="0.35">
      <c r="S851" s="1"/>
    </row>
    <row r="852" spans="19:19" x14ac:dyDescent="0.35">
      <c r="S852" s="1"/>
    </row>
    <row r="853" spans="19:19" x14ac:dyDescent="0.35">
      <c r="S853" s="1"/>
    </row>
    <row r="854" spans="19:19" x14ac:dyDescent="0.35">
      <c r="S854" s="1"/>
    </row>
    <row r="855" spans="19:19" x14ac:dyDescent="0.35">
      <c r="S855" s="1"/>
    </row>
    <row r="856" spans="19:19" x14ac:dyDescent="0.35">
      <c r="S856" s="1"/>
    </row>
    <row r="857" spans="19:19" x14ac:dyDescent="0.35">
      <c r="S857" s="1"/>
    </row>
    <row r="858" spans="19:19" x14ac:dyDescent="0.35">
      <c r="S858" s="1"/>
    </row>
    <row r="859" spans="19:19" x14ac:dyDescent="0.35">
      <c r="S859" s="1"/>
    </row>
    <row r="860" spans="19:19" x14ac:dyDescent="0.35">
      <c r="S860" s="1"/>
    </row>
    <row r="861" spans="19:19" x14ac:dyDescent="0.35">
      <c r="S861" s="1"/>
    </row>
    <row r="862" spans="19:19" x14ac:dyDescent="0.35">
      <c r="S862" s="1"/>
    </row>
    <row r="863" spans="19:19" x14ac:dyDescent="0.35">
      <c r="S863" s="1"/>
    </row>
    <row r="864" spans="19:19" x14ac:dyDescent="0.35">
      <c r="S864" s="1"/>
    </row>
    <row r="865" spans="1:31" x14ac:dyDescent="0.35">
      <c r="S865" s="1"/>
    </row>
    <row r="866" spans="1:31" x14ac:dyDescent="0.35">
      <c r="S866" s="1"/>
    </row>
    <row r="867" spans="1:31" x14ac:dyDescent="0.35">
      <c r="S867" s="1"/>
    </row>
    <row r="868" spans="1:31" x14ac:dyDescent="0.35">
      <c r="S868" s="1"/>
    </row>
    <row r="869" spans="1:31" x14ac:dyDescent="0.35">
      <c r="S869" s="1"/>
    </row>
    <row r="870" spans="1:31" x14ac:dyDescent="0.35">
      <c r="S870" s="1"/>
    </row>
    <row r="871" spans="1:31" x14ac:dyDescent="0.35">
      <c r="S871" s="1"/>
    </row>
    <row r="872" spans="1:31" x14ac:dyDescent="0.35">
      <c r="S872" s="1"/>
    </row>
    <row r="873" spans="1:31" x14ac:dyDescent="0.35">
      <c r="S873" s="1"/>
    </row>
    <row r="874" spans="1:31" x14ac:dyDescent="0.35">
      <c r="S874" s="1"/>
    </row>
    <row r="875" spans="1:31" x14ac:dyDescent="0.35">
      <c r="S875" s="1"/>
    </row>
    <row r="876" spans="1:31" ht="15" thickBot="1" x14ac:dyDescent="0.4">
      <c r="S876" s="1"/>
    </row>
    <row r="877" spans="1:31" ht="15" thickTop="1" x14ac:dyDescent="0.35">
      <c r="A877" s="7"/>
      <c r="B877" s="7"/>
      <c r="C877" s="7"/>
      <c r="D877" s="7"/>
      <c r="E877" s="7"/>
      <c r="F877" s="7"/>
      <c r="G877" s="7"/>
      <c r="H877" s="8"/>
      <c r="I877" s="7"/>
      <c r="J877" s="7"/>
      <c r="K877" s="7"/>
      <c r="L877" s="7"/>
      <c r="M877" s="7"/>
      <c r="N877" s="7"/>
      <c r="O877" s="7"/>
      <c r="P877" s="7"/>
      <c r="Q877" s="7"/>
      <c r="R877" s="8"/>
      <c r="S877" s="9"/>
      <c r="T877" s="7"/>
      <c r="U877" s="7"/>
      <c r="V877" s="7"/>
      <c r="W877" s="7"/>
      <c r="X877" s="7"/>
      <c r="Y877" s="10"/>
      <c r="Z877" s="11"/>
      <c r="AA877" s="11"/>
      <c r="AB877" s="11"/>
      <c r="AC877" s="11"/>
    </row>
    <row r="878" spans="1:31" x14ac:dyDescent="0.35">
      <c r="A878" t="s">
        <v>6</v>
      </c>
      <c r="B878" t="s">
        <v>10</v>
      </c>
      <c r="C878" t="s">
        <v>16</v>
      </c>
      <c r="D878" t="s">
        <v>19</v>
      </c>
      <c r="E878" t="s">
        <v>17</v>
      </c>
      <c r="F878" t="s">
        <v>18</v>
      </c>
      <c r="G878" t="s">
        <v>11</v>
      </c>
      <c r="H878" s="4">
        <v>5499</v>
      </c>
      <c r="I878" t="s">
        <v>24</v>
      </c>
      <c r="J878" t="s">
        <v>45</v>
      </c>
      <c r="K878" t="s">
        <v>20</v>
      </c>
      <c r="L878" t="s">
        <v>22</v>
      </c>
      <c r="M878" t="s">
        <v>23</v>
      </c>
      <c r="N878" t="s">
        <v>11</v>
      </c>
      <c r="O878" t="s">
        <v>361</v>
      </c>
      <c r="P878">
        <v>425960</v>
      </c>
      <c r="Q878">
        <v>38947370300368</v>
      </c>
      <c r="R878" s="4" t="s">
        <v>362</v>
      </c>
      <c r="S878" s="1">
        <v>45579.543749999997</v>
      </c>
      <c r="T878" t="s">
        <v>363</v>
      </c>
      <c r="U878" t="s">
        <v>364</v>
      </c>
      <c r="V878" t="s">
        <v>365</v>
      </c>
      <c r="W878" t="s">
        <v>14</v>
      </c>
      <c r="X878" t="s">
        <v>169</v>
      </c>
      <c r="Y878" s="6" t="str">
        <f>+IF(G878=N878,"Domestique","Autre")</f>
        <v>Domestique</v>
      </c>
      <c r="Z878" s="5">
        <v>0.75</v>
      </c>
      <c r="AA878" s="5" t="s">
        <v>1268</v>
      </c>
      <c r="AB878" s="5" t="s">
        <v>1269</v>
      </c>
      <c r="AC878" s="5" t="s">
        <v>1270</v>
      </c>
      <c r="AD878">
        <f>COUNTIFS($AE$2:$AE$2432,AE878)</f>
        <v>2</v>
      </c>
      <c r="AE878" t="str">
        <f>+B878&amp;C878&amp;D878&amp;E878&amp;F878&amp;G878&amp;H878&amp;I878&amp;J878&amp;K878&amp;L878&amp;M878&amp;N878</f>
        <v>En face-Ã -faceSociÃ©tÃ© ou assimilÃ©eBÃ©nÃ©ficiaire non PPE&lt; 12 moisComplet Ã  jourFrance [FR]5499Aucune occurence (12 mois glissants)ProximitÃ©CB/Visa MastercardUniquee-paiement avec 3D SecureFrance [FR]</v>
      </c>
    </row>
    <row r="879" spans="1:31" x14ac:dyDescent="0.35">
      <c r="A879" t="s">
        <v>6</v>
      </c>
      <c r="B879" t="s">
        <v>10</v>
      </c>
      <c r="C879" t="s">
        <v>16</v>
      </c>
      <c r="D879" t="s">
        <v>19</v>
      </c>
      <c r="E879" t="s">
        <v>17</v>
      </c>
      <c r="F879" t="s">
        <v>18</v>
      </c>
      <c r="G879" t="s">
        <v>11</v>
      </c>
      <c r="H879" s="4">
        <v>5499</v>
      </c>
      <c r="I879" t="s">
        <v>24</v>
      </c>
      <c r="J879" t="s">
        <v>45</v>
      </c>
      <c r="K879" t="s">
        <v>20</v>
      </c>
      <c r="L879" t="s">
        <v>22</v>
      </c>
      <c r="M879" t="s">
        <v>23</v>
      </c>
      <c r="N879" t="s">
        <v>11</v>
      </c>
      <c r="O879" t="s">
        <v>366</v>
      </c>
      <c r="P879">
        <v>425953</v>
      </c>
      <c r="Q879">
        <v>33942573800368</v>
      </c>
      <c r="R879" s="4" t="s">
        <v>362</v>
      </c>
      <c r="S879" s="1">
        <v>45579.527083333334</v>
      </c>
      <c r="T879" t="s">
        <v>367</v>
      </c>
      <c r="U879" t="s">
        <v>364</v>
      </c>
      <c r="V879" t="s">
        <v>368</v>
      </c>
      <c r="W879" t="s">
        <v>14</v>
      </c>
      <c r="X879" t="s">
        <v>169</v>
      </c>
      <c r="Y879" s="6" t="str">
        <f>+IF(G879=N879,"Domestique","Autre")</f>
        <v>Domestique</v>
      </c>
      <c r="Z879" s="5">
        <v>0.75</v>
      </c>
      <c r="AA879" s="5" t="s">
        <v>1268</v>
      </c>
      <c r="AB879" s="5" t="s">
        <v>1269</v>
      </c>
      <c r="AC879" s="5" t="s">
        <v>1270</v>
      </c>
      <c r="AD879">
        <f>COUNTIFS($AE$2:$AE$2432,AE879)</f>
        <v>2</v>
      </c>
      <c r="AE879" t="str">
        <f>+B879&amp;C879&amp;D879&amp;E879&amp;F879&amp;G879&amp;H879&amp;I879&amp;J879&amp;K879&amp;L879&amp;M879&amp;N879</f>
        <v>En face-Ã -faceSociÃ©tÃ© ou assimilÃ©eBÃ©nÃ©ficiaire non PPE&lt; 12 moisComplet Ã  jourFrance [FR]5499Aucune occurence (12 mois glissants)ProximitÃ©CB/Visa MastercardUniquee-paiement avec 3D SecureFrance [FR]</v>
      </c>
    </row>
    <row r="880" spans="1:31" x14ac:dyDescent="0.35">
      <c r="S880" s="1"/>
    </row>
    <row r="881" spans="19:19" x14ac:dyDescent="0.35">
      <c r="S881" s="1"/>
    </row>
    <row r="882" spans="19:19" x14ac:dyDescent="0.35">
      <c r="S882" s="1"/>
    </row>
    <row r="883" spans="19:19" x14ac:dyDescent="0.35">
      <c r="S883" s="1"/>
    </row>
    <row r="884" spans="19:19" x14ac:dyDescent="0.35">
      <c r="S884" s="1"/>
    </row>
    <row r="885" spans="19:19" x14ac:dyDescent="0.35">
      <c r="S885" s="1"/>
    </row>
    <row r="886" spans="19:19" x14ac:dyDescent="0.35">
      <c r="S886" s="1"/>
    </row>
    <row r="887" spans="19:19" x14ac:dyDescent="0.35">
      <c r="S887" s="1"/>
    </row>
    <row r="888" spans="19:19" x14ac:dyDescent="0.35">
      <c r="S888" s="1"/>
    </row>
    <row r="889" spans="19:19" x14ac:dyDescent="0.35">
      <c r="S889" s="1"/>
    </row>
    <row r="890" spans="19:19" x14ac:dyDescent="0.35">
      <c r="S890" s="1"/>
    </row>
    <row r="891" spans="19:19" x14ac:dyDescent="0.35">
      <c r="S891" s="1"/>
    </row>
    <row r="892" spans="19:19" x14ac:dyDescent="0.35">
      <c r="S892" s="1"/>
    </row>
    <row r="893" spans="19:19" x14ac:dyDescent="0.35">
      <c r="S893" s="1"/>
    </row>
    <row r="894" spans="19:19" x14ac:dyDescent="0.35">
      <c r="S894" s="1"/>
    </row>
    <row r="895" spans="19:19" x14ac:dyDescent="0.35">
      <c r="S895" s="1"/>
    </row>
    <row r="896" spans="19:19" x14ac:dyDescent="0.35">
      <c r="S896" s="1"/>
    </row>
    <row r="897" spans="19:19" x14ac:dyDescent="0.35">
      <c r="S897" s="1"/>
    </row>
    <row r="898" spans="19:19" x14ac:dyDescent="0.35">
      <c r="S898" s="1"/>
    </row>
    <row r="899" spans="19:19" x14ac:dyDescent="0.35">
      <c r="S899" s="1"/>
    </row>
    <row r="900" spans="19:19" x14ac:dyDescent="0.35">
      <c r="S900" s="1"/>
    </row>
    <row r="901" spans="19:19" x14ac:dyDescent="0.35">
      <c r="S901" s="1"/>
    </row>
    <row r="902" spans="19:19" x14ac:dyDescent="0.35">
      <c r="S902" s="1"/>
    </row>
    <row r="903" spans="19:19" x14ac:dyDescent="0.35">
      <c r="S903" s="1"/>
    </row>
    <row r="904" spans="19:19" x14ac:dyDescent="0.35">
      <c r="S904" s="1"/>
    </row>
    <row r="905" spans="19:19" x14ac:dyDescent="0.35">
      <c r="S905" s="1"/>
    </row>
    <row r="906" spans="19:19" x14ac:dyDescent="0.35">
      <c r="S906" s="1"/>
    </row>
    <row r="907" spans="19:19" x14ac:dyDescent="0.35">
      <c r="S907" s="1"/>
    </row>
    <row r="908" spans="19:19" x14ac:dyDescent="0.35">
      <c r="S908" s="1"/>
    </row>
    <row r="909" spans="19:19" x14ac:dyDescent="0.35">
      <c r="S909" s="1"/>
    </row>
    <row r="910" spans="19:19" x14ac:dyDescent="0.35">
      <c r="S910" s="1"/>
    </row>
    <row r="911" spans="19:19" x14ac:dyDescent="0.35">
      <c r="S911" s="1"/>
    </row>
    <row r="912" spans="19:19" x14ac:dyDescent="0.35">
      <c r="S912" s="1"/>
    </row>
    <row r="913" spans="1:31" ht="15" thickBot="1" x14ac:dyDescent="0.4">
      <c r="S913" s="1"/>
    </row>
    <row r="914" spans="1:31" ht="15" thickTop="1" x14ac:dyDescent="0.35">
      <c r="A914" s="7"/>
      <c r="B914" s="7"/>
      <c r="C914" s="7"/>
      <c r="D914" s="7"/>
      <c r="E914" s="7"/>
      <c r="F914" s="7"/>
      <c r="G914" s="7"/>
      <c r="H914" s="8"/>
      <c r="I914" s="7"/>
      <c r="J914" s="7"/>
      <c r="K914" s="7"/>
      <c r="L914" s="7"/>
      <c r="M914" s="7"/>
      <c r="N914" s="7"/>
      <c r="O914" s="7"/>
      <c r="P914" s="7"/>
      <c r="Q914" s="7"/>
      <c r="R914" s="8"/>
      <c r="S914" s="9"/>
      <c r="T914" s="7"/>
      <c r="U914" s="7"/>
      <c r="V914" s="7"/>
      <c r="W914" s="7"/>
      <c r="X914" s="7"/>
      <c r="Y914" s="10"/>
      <c r="Z914" s="11"/>
      <c r="AA914" s="11"/>
      <c r="AB914" s="11"/>
      <c r="AC914" s="11"/>
    </row>
    <row r="915" spans="1:31" s="40" customFormat="1" x14ac:dyDescent="0.35">
      <c r="A915" s="40" t="s">
        <v>6</v>
      </c>
      <c r="B915" s="40" t="s">
        <v>10</v>
      </c>
      <c r="C915" s="40" t="s">
        <v>16</v>
      </c>
      <c r="D915" s="40" t="s">
        <v>19</v>
      </c>
      <c r="E915" s="40" t="s">
        <v>17</v>
      </c>
      <c r="F915" s="40" t="s">
        <v>18</v>
      </c>
      <c r="G915" s="40" t="s">
        <v>11</v>
      </c>
      <c r="H915" s="41">
        <v>5712</v>
      </c>
      <c r="I915" s="40" t="s">
        <v>24</v>
      </c>
      <c r="J915" s="40" t="s">
        <v>37</v>
      </c>
      <c r="K915" s="40" t="s">
        <v>20</v>
      </c>
      <c r="L915" s="40" t="s">
        <v>22</v>
      </c>
      <c r="M915" s="40" t="s">
        <v>23</v>
      </c>
      <c r="N915" s="40" t="s">
        <v>868</v>
      </c>
      <c r="O915" s="40" t="s">
        <v>865</v>
      </c>
      <c r="P915" s="40">
        <v>374363</v>
      </c>
      <c r="Q915" s="40">
        <v>52422893900103</v>
      </c>
      <c r="R915" s="41" t="s">
        <v>52</v>
      </c>
      <c r="S915" s="42">
        <v>45436.668055555558</v>
      </c>
      <c r="T915" s="40" t="s">
        <v>34</v>
      </c>
      <c r="U915" s="40" t="s">
        <v>35</v>
      </c>
      <c r="V915" s="40" t="s">
        <v>866</v>
      </c>
      <c r="W915" s="40" t="s">
        <v>14</v>
      </c>
      <c r="X915" s="40" t="s">
        <v>867</v>
      </c>
      <c r="Y915" s="43" t="str">
        <f>+IF(G915=N915,"Domestique","Autre")</f>
        <v>Autre</v>
      </c>
      <c r="Z915" s="44">
        <v>2.35</v>
      </c>
      <c r="AA915" s="44" t="s">
        <v>1272</v>
      </c>
      <c r="AB915" s="44" t="s">
        <v>1273</v>
      </c>
      <c r="AC915" s="44" t="s">
        <v>1271</v>
      </c>
      <c r="AD915" s="40">
        <f>COUNTIFS($AE$2:$AE$2432,AE915)</f>
        <v>2</v>
      </c>
      <c r="AE915" s="40" t="str">
        <f>+B915&amp;C915&amp;D915&amp;E915&amp;F915&amp;G915&amp;H915&amp;I915&amp;J915&amp;K915&amp;L915&amp;M915&amp;N915</f>
        <v>En face-Ã -faceSociÃ©tÃ© ou assimilÃ©eBÃ©nÃ©ficiaire non PPE&lt; 12 moisComplet Ã  jourFrance [FR]5712Aucune occurence (12 mois glissants)VADCB/Visa MastercardUniquee-paiement avec 3D SecureLuxembourg [LU]</v>
      </c>
    </row>
    <row r="916" spans="1:31" s="40" customFormat="1" x14ac:dyDescent="0.35">
      <c r="A916" s="40" t="s">
        <v>6</v>
      </c>
      <c r="B916" s="40" t="s">
        <v>10</v>
      </c>
      <c r="C916" s="40" t="s">
        <v>16</v>
      </c>
      <c r="D916" s="40" t="s">
        <v>19</v>
      </c>
      <c r="E916" s="40" t="s">
        <v>17</v>
      </c>
      <c r="F916" s="40" t="s">
        <v>18</v>
      </c>
      <c r="G916" s="40" t="s">
        <v>11</v>
      </c>
      <c r="H916" s="41">
        <v>5712</v>
      </c>
      <c r="I916" s="40" t="s">
        <v>24</v>
      </c>
      <c r="J916" s="40" t="s">
        <v>37</v>
      </c>
      <c r="K916" s="40" t="s">
        <v>20</v>
      </c>
      <c r="L916" s="40" t="s">
        <v>22</v>
      </c>
      <c r="M916" s="40" t="s">
        <v>23</v>
      </c>
      <c r="N916" s="40" t="s">
        <v>868</v>
      </c>
      <c r="O916" s="40" t="s">
        <v>877</v>
      </c>
      <c r="P916" s="40">
        <v>374177</v>
      </c>
      <c r="Q916" s="40">
        <v>52422893900129</v>
      </c>
      <c r="R916" s="41" t="s">
        <v>52</v>
      </c>
      <c r="S916" s="42">
        <v>45436.441666666666</v>
      </c>
      <c r="T916" s="40" t="s">
        <v>34</v>
      </c>
      <c r="U916" s="40" t="s">
        <v>35</v>
      </c>
      <c r="V916" s="40" t="s">
        <v>878</v>
      </c>
      <c r="W916" s="40" t="s">
        <v>14</v>
      </c>
      <c r="X916" s="40" t="s">
        <v>867</v>
      </c>
      <c r="Y916" s="43" t="str">
        <f>+IF(G916=N916,"Domestique","Autre")</f>
        <v>Autre</v>
      </c>
      <c r="Z916" s="44">
        <v>2.35</v>
      </c>
      <c r="AA916" s="44" t="s">
        <v>1272</v>
      </c>
      <c r="AB916" s="44" t="s">
        <v>1273</v>
      </c>
      <c r="AC916" s="44" t="s">
        <v>1271</v>
      </c>
      <c r="AD916" s="40">
        <f>COUNTIFS($AE$2:$AE$2432,AE916)</f>
        <v>2</v>
      </c>
      <c r="AE916" s="40" t="str">
        <f>+B916&amp;C916&amp;D916&amp;E916&amp;F916&amp;G916&amp;H916&amp;I916&amp;J916&amp;K916&amp;L916&amp;M916&amp;N916</f>
        <v>En face-Ã -faceSociÃ©tÃ© ou assimilÃ©eBÃ©nÃ©ficiaire non PPE&lt; 12 moisComplet Ã  jourFrance [FR]5712Aucune occurence (12 mois glissants)VADCB/Visa MastercardUniquee-paiement avec 3D SecureLuxembourg [LU]</v>
      </c>
    </row>
    <row r="917" spans="1:31" x14ac:dyDescent="0.35">
      <c r="S917" s="1"/>
    </row>
    <row r="918" spans="1:31" x14ac:dyDescent="0.35">
      <c r="S918" s="1"/>
    </row>
    <row r="919" spans="1:31" x14ac:dyDescent="0.35">
      <c r="S919" s="1"/>
    </row>
    <row r="920" spans="1:31" x14ac:dyDescent="0.35">
      <c r="S920" s="1"/>
    </row>
    <row r="921" spans="1:31" x14ac:dyDescent="0.35">
      <c r="S921" s="1"/>
    </row>
    <row r="922" spans="1:31" x14ac:dyDescent="0.35">
      <c r="S922" s="1"/>
    </row>
    <row r="923" spans="1:31" x14ac:dyDescent="0.35">
      <c r="S923" s="1"/>
    </row>
    <row r="924" spans="1:31" x14ac:dyDescent="0.35">
      <c r="S924" s="1"/>
    </row>
    <row r="925" spans="1:31" x14ac:dyDescent="0.35">
      <c r="S925" s="1"/>
    </row>
    <row r="926" spans="1:31" x14ac:dyDescent="0.35">
      <c r="S926" s="1"/>
    </row>
    <row r="927" spans="1:31" x14ac:dyDescent="0.35">
      <c r="S927" s="1"/>
    </row>
    <row r="928" spans="1:31" x14ac:dyDescent="0.35">
      <c r="S928" s="1"/>
    </row>
    <row r="929" spans="19:19" x14ac:dyDescent="0.35">
      <c r="S929" s="1"/>
    </row>
    <row r="930" spans="19:19" x14ac:dyDescent="0.35">
      <c r="S930" s="1"/>
    </row>
    <row r="931" spans="19:19" x14ac:dyDescent="0.35">
      <c r="S931" s="1"/>
    </row>
    <row r="932" spans="19:19" x14ac:dyDescent="0.35">
      <c r="S932" s="1"/>
    </row>
    <row r="933" spans="19:19" x14ac:dyDescent="0.35">
      <c r="S933" s="1"/>
    </row>
    <row r="934" spans="19:19" x14ac:dyDescent="0.35">
      <c r="S934" s="1"/>
    </row>
    <row r="935" spans="19:19" x14ac:dyDescent="0.35">
      <c r="S935" s="1"/>
    </row>
    <row r="936" spans="19:19" x14ac:dyDescent="0.35">
      <c r="S936" s="1"/>
    </row>
    <row r="937" spans="19:19" x14ac:dyDescent="0.35">
      <c r="S937" s="1"/>
    </row>
    <row r="938" spans="19:19" x14ac:dyDescent="0.35">
      <c r="S938" s="1"/>
    </row>
    <row r="939" spans="19:19" x14ac:dyDescent="0.35">
      <c r="S939" s="1"/>
    </row>
    <row r="940" spans="19:19" x14ac:dyDescent="0.35">
      <c r="S940" s="1"/>
    </row>
    <row r="941" spans="19:19" x14ac:dyDescent="0.35">
      <c r="S941" s="1"/>
    </row>
    <row r="942" spans="19:19" x14ac:dyDescent="0.35">
      <c r="S942" s="1"/>
    </row>
    <row r="943" spans="19:19" x14ac:dyDescent="0.35">
      <c r="S943" s="1"/>
    </row>
    <row r="944" spans="19:19" x14ac:dyDescent="0.35">
      <c r="S944" s="1"/>
    </row>
    <row r="945" spans="1:31" x14ac:dyDescent="0.35">
      <c r="S945" s="1"/>
    </row>
    <row r="946" spans="1:31" x14ac:dyDescent="0.35">
      <c r="S946" s="1"/>
    </row>
    <row r="947" spans="1:31" x14ac:dyDescent="0.35">
      <c r="S947" s="1"/>
    </row>
    <row r="948" spans="1:31" x14ac:dyDescent="0.35">
      <c r="S948" s="1"/>
    </row>
    <row r="949" spans="1:31" x14ac:dyDescent="0.35">
      <c r="S949" s="1"/>
    </row>
    <row r="950" spans="1:31" ht="15" thickBot="1" x14ac:dyDescent="0.4">
      <c r="S950" s="1"/>
    </row>
    <row r="951" spans="1:31" ht="15" thickTop="1" x14ac:dyDescent="0.35">
      <c r="A951" s="7"/>
      <c r="B951" s="7"/>
      <c r="C951" s="7"/>
      <c r="D951" s="7"/>
      <c r="E951" s="7"/>
      <c r="F951" s="7"/>
      <c r="G951" s="7"/>
      <c r="H951" s="8"/>
      <c r="I951" s="7"/>
      <c r="J951" s="7"/>
      <c r="K951" s="7"/>
      <c r="L951" s="7"/>
      <c r="M951" s="7"/>
      <c r="N951" s="7"/>
      <c r="O951" s="7"/>
      <c r="P951" s="7"/>
      <c r="Q951" s="7"/>
      <c r="R951" s="8"/>
      <c r="S951" s="9"/>
      <c r="T951" s="7"/>
      <c r="U951" s="7"/>
      <c r="V951" s="7"/>
      <c r="W951" s="7"/>
      <c r="X951" s="7"/>
      <c r="Y951" s="10"/>
      <c r="Z951" s="11"/>
      <c r="AA951" s="11"/>
      <c r="AB951" s="11"/>
      <c r="AC951" s="11"/>
    </row>
    <row r="952" spans="1:31" x14ac:dyDescent="0.35">
      <c r="A952" t="s">
        <v>6</v>
      </c>
      <c r="B952" t="s">
        <v>10</v>
      </c>
      <c r="C952" t="s">
        <v>16</v>
      </c>
      <c r="D952" t="s">
        <v>19</v>
      </c>
      <c r="E952" t="s">
        <v>839</v>
      </c>
      <c r="F952" t="s">
        <v>18</v>
      </c>
      <c r="G952" t="s">
        <v>11</v>
      </c>
      <c r="H952" s="4">
        <v>7512</v>
      </c>
      <c r="I952" t="s">
        <v>24</v>
      </c>
      <c r="J952" t="s">
        <v>37</v>
      </c>
      <c r="K952" t="s">
        <v>20</v>
      </c>
      <c r="L952" t="s">
        <v>22</v>
      </c>
      <c r="M952" t="s">
        <v>23</v>
      </c>
      <c r="N952" t="s">
        <v>11</v>
      </c>
      <c r="O952" t="s">
        <v>894</v>
      </c>
      <c r="P952">
        <v>368339</v>
      </c>
      <c r="Q952">
        <v>31059164901422</v>
      </c>
      <c r="R952" s="4" t="s">
        <v>832</v>
      </c>
      <c r="S952" s="1">
        <v>45418.770138888889</v>
      </c>
      <c r="T952" t="s">
        <v>895</v>
      </c>
      <c r="U952" t="s">
        <v>79</v>
      </c>
      <c r="V952" t="s">
        <v>896</v>
      </c>
      <c r="W952" t="s">
        <v>14</v>
      </c>
      <c r="X952" t="s">
        <v>15</v>
      </c>
      <c r="Y952" s="6" t="str">
        <f>+IF(G952=N952,"Domestique","Autre")</f>
        <v>Domestique</v>
      </c>
      <c r="Z952" s="5">
        <v>0.6</v>
      </c>
      <c r="AA952" s="5" t="s">
        <v>1268</v>
      </c>
      <c r="AB952" s="5" t="s">
        <v>1269</v>
      </c>
      <c r="AC952" s="5" t="s">
        <v>1270</v>
      </c>
      <c r="AD952">
        <f>COUNTIFS($AE$2:$AE$2432,AE952)</f>
        <v>2</v>
      </c>
      <c r="AE952" t="str">
        <f>+B952&amp;C952&amp;D952&amp;E952&amp;F952&amp;G952&amp;H952&amp;I952&amp;J952&amp;K952&amp;L952&amp;M952&amp;N952</f>
        <v>En face-Ã -faceSociÃ©tÃ© ou assimilÃ©eBÃ©nÃ©ficiaire non PPE&gt; 12 moisComplet Ã  jourFrance [FR]7512Aucune occurence (12 mois glissants)VADCB/Visa MastercardUniquee-paiement avec 3D SecureFrance [FR]</v>
      </c>
    </row>
    <row r="953" spans="1:31" x14ac:dyDescent="0.35">
      <c r="A953" t="s">
        <v>6</v>
      </c>
      <c r="B953" t="s">
        <v>10</v>
      </c>
      <c r="C953" t="s">
        <v>16</v>
      </c>
      <c r="D953" t="s">
        <v>19</v>
      </c>
      <c r="E953" t="s">
        <v>839</v>
      </c>
      <c r="F953" t="s">
        <v>18</v>
      </c>
      <c r="G953" t="s">
        <v>11</v>
      </c>
      <c r="H953" s="4">
        <v>7512</v>
      </c>
      <c r="I953" t="s">
        <v>24</v>
      </c>
      <c r="J953" t="s">
        <v>37</v>
      </c>
      <c r="K953" t="s">
        <v>20</v>
      </c>
      <c r="L953" t="s">
        <v>22</v>
      </c>
      <c r="M953" t="s">
        <v>23</v>
      </c>
      <c r="N953" t="s">
        <v>11</v>
      </c>
      <c r="O953" t="s">
        <v>902</v>
      </c>
      <c r="P953">
        <v>358177</v>
      </c>
      <c r="Q953">
        <v>31059164900416</v>
      </c>
      <c r="R953" s="4">
        <v>7711</v>
      </c>
      <c r="S953" s="1">
        <v>45391.604861111111</v>
      </c>
      <c r="T953" t="s">
        <v>903</v>
      </c>
      <c r="U953" t="s">
        <v>79</v>
      </c>
      <c r="V953" t="s">
        <v>904</v>
      </c>
      <c r="W953" t="s">
        <v>14</v>
      </c>
      <c r="X953" t="s">
        <v>15</v>
      </c>
      <c r="Y953" s="6" t="str">
        <f>+IF(G953=N953,"Domestique","Autre")</f>
        <v>Domestique</v>
      </c>
      <c r="Z953" s="5">
        <v>0.6</v>
      </c>
      <c r="AA953" s="5" t="s">
        <v>1268</v>
      </c>
      <c r="AB953" s="5" t="s">
        <v>1269</v>
      </c>
      <c r="AC953" s="5" t="s">
        <v>1270</v>
      </c>
      <c r="AD953">
        <f>COUNTIFS($AE$2:$AE$2432,AE953)</f>
        <v>2</v>
      </c>
      <c r="AE953" t="str">
        <f>+B953&amp;C953&amp;D953&amp;E953&amp;F953&amp;G953&amp;H953&amp;I953&amp;J953&amp;K953&amp;L953&amp;M953&amp;N953</f>
        <v>En face-Ã -faceSociÃ©tÃ© ou assimilÃ©eBÃ©nÃ©ficiaire non PPE&gt; 12 moisComplet Ã  jourFrance [FR]7512Aucune occurence (12 mois glissants)VADCB/Visa MastercardUniquee-paiement avec 3D SecureFrance [FR]</v>
      </c>
    </row>
    <row r="954" spans="1:31" x14ac:dyDescent="0.35">
      <c r="S954" s="1"/>
    </row>
    <row r="955" spans="1:31" x14ac:dyDescent="0.35">
      <c r="S955" s="1"/>
    </row>
    <row r="956" spans="1:31" x14ac:dyDescent="0.35">
      <c r="S956" s="1"/>
    </row>
    <row r="957" spans="1:31" x14ac:dyDescent="0.35">
      <c r="S957" s="1"/>
    </row>
    <row r="958" spans="1:31" x14ac:dyDescent="0.35">
      <c r="S958" s="1"/>
    </row>
    <row r="959" spans="1:31" x14ac:dyDescent="0.35">
      <c r="S959" s="1"/>
    </row>
    <row r="960" spans="1:31" x14ac:dyDescent="0.35">
      <c r="S960" s="1"/>
    </row>
    <row r="961" spans="19:19" x14ac:dyDescent="0.35">
      <c r="S961" s="1"/>
    </row>
    <row r="962" spans="19:19" x14ac:dyDescent="0.35">
      <c r="S962" s="1"/>
    </row>
    <row r="963" spans="19:19" x14ac:dyDescent="0.35">
      <c r="S963" s="1"/>
    </row>
    <row r="964" spans="19:19" x14ac:dyDescent="0.35">
      <c r="S964" s="1"/>
    </row>
    <row r="965" spans="19:19" x14ac:dyDescent="0.35">
      <c r="S965" s="1"/>
    </row>
    <row r="966" spans="19:19" x14ac:dyDescent="0.35">
      <c r="S966" s="1"/>
    </row>
    <row r="967" spans="19:19" x14ac:dyDescent="0.35">
      <c r="S967" s="1"/>
    </row>
    <row r="968" spans="19:19" x14ac:dyDescent="0.35">
      <c r="S968" s="1"/>
    </row>
    <row r="969" spans="19:19" x14ac:dyDescent="0.35">
      <c r="S969" s="1"/>
    </row>
    <row r="970" spans="19:19" x14ac:dyDescent="0.35">
      <c r="S970" s="1"/>
    </row>
    <row r="971" spans="19:19" x14ac:dyDescent="0.35">
      <c r="S971" s="1"/>
    </row>
    <row r="972" spans="19:19" x14ac:dyDescent="0.35">
      <c r="S972" s="1"/>
    </row>
    <row r="973" spans="19:19" x14ac:dyDescent="0.35">
      <c r="S973" s="1"/>
    </row>
    <row r="974" spans="19:19" x14ac:dyDescent="0.35">
      <c r="S974" s="1"/>
    </row>
    <row r="975" spans="19:19" x14ac:dyDescent="0.35">
      <c r="S975" s="1"/>
    </row>
    <row r="976" spans="19:19" x14ac:dyDescent="0.35">
      <c r="S976" s="1"/>
    </row>
    <row r="977" spans="1:31" x14ac:dyDescent="0.35">
      <c r="S977" s="1"/>
    </row>
    <row r="978" spans="1:31" x14ac:dyDescent="0.35">
      <c r="S978" s="1"/>
    </row>
    <row r="979" spans="1:31" x14ac:dyDescent="0.35">
      <c r="S979" s="1"/>
    </row>
    <row r="980" spans="1:31" x14ac:dyDescent="0.35">
      <c r="S980" s="1"/>
    </row>
    <row r="981" spans="1:31" x14ac:dyDescent="0.35">
      <c r="S981" s="1"/>
    </row>
    <row r="982" spans="1:31" x14ac:dyDescent="0.35">
      <c r="S982" s="1"/>
    </row>
    <row r="983" spans="1:31" x14ac:dyDescent="0.35">
      <c r="S983" s="1"/>
    </row>
    <row r="984" spans="1:31" x14ac:dyDescent="0.35">
      <c r="S984" s="1"/>
    </row>
    <row r="985" spans="1:31" x14ac:dyDescent="0.35">
      <c r="S985" s="1"/>
    </row>
    <row r="986" spans="1:31" x14ac:dyDescent="0.35">
      <c r="S986" s="1"/>
    </row>
    <row r="987" spans="1:31" ht="15" thickBot="1" x14ac:dyDescent="0.4">
      <c r="S987" s="1"/>
    </row>
    <row r="988" spans="1:31" ht="15" thickTop="1" x14ac:dyDescent="0.35">
      <c r="A988" s="7"/>
      <c r="B988" s="7"/>
      <c r="C988" s="7"/>
      <c r="D988" s="7"/>
      <c r="E988" s="7"/>
      <c r="F988" s="7"/>
      <c r="G988" s="7"/>
      <c r="H988" s="8"/>
      <c r="I988" s="7"/>
      <c r="J988" s="7"/>
      <c r="K988" s="7"/>
      <c r="L988" s="7"/>
      <c r="M988" s="7"/>
      <c r="N988" s="7"/>
      <c r="O988" s="7"/>
      <c r="P988" s="7"/>
      <c r="Q988" s="7"/>
      <c r="R988" s="8"/>
      <c r="S988" s="9"/>
      <c r="T988" s="7"/>
      <c r="U988" s="7"/>
      <c r="V988" s="7"/>
      <c r="W988" s="7"/>
      <c r="X988" s="7"/>
      <c r="Y988" s="10"/>
      <c r="Z988" s="11"/>
      <c r="AA988" s="11"/>
      <c r="AB988" s="11"/>
      <c r="AC988" s="11"/>
    </row>
    <row r="989" spans="1:31" x14ac:dyDescent="0.35">
      <c r="A989" t="s">
        <v>6</v>
      </c>
      <c r="B989" t="s">
        <v>10</v>
      </c>
      <c r="C989" t="s">
        <v>16</v>
      </c>
      <c r="D989" t="s">
        <v>19</v>
      </c>
      <c r="E989" t="s">
        <v>839</v>
      </c>
      <c r="F989" t="s">
        <v>18</v>
      </c>
      <c r="G989" t="s">
        <v>11</v>
      </c>
      <c r="H989" s="4">
        <v>7221</v>
      </c>
      <c r="I989" t="s">
        <v>24</v>
      </c>
      <c r="J989" t="s">
        <v>37</v>
      </c>
      <c r="K989" t="s">
        <v>20</v>
      </c>
      <c r="L989" t="s">
        <v>22</v>
      </c>
      <c r="M989" t="s">
        <v>23</v>
      </c>
      <c r="N989" t="s">
        <v>11</v>
      </c>
      <c r="O989" t="s">
        <v>897</v>
      </c>
      <c r="P989">
        <v>358765</v>
      </c>
      <c r="Q989">
        <v>49075158300033</v>
      </c>
      <c r="R989" s="4" t="s">
        <v>898</v>
      </c>
      <c r="S989" s="1">
        <v>45392.729861111111</v>
      </c>
      <c r="T989" t="s">
        <v>899</v>
      </c>
      <c r="U989" t="s">
        <v>900</v>
      </c>
      <c r="V989" t="s">
        <v>901</v>
      </c>
      <c r="W989" t="s">
        <v>14</v>
      </c>
      <c r="X989" t="s">
        <v>15</v>
      </c>
      <c r="Y989" s="6" t="str">
        <f>+IF(G989=N989,"Domestique","Autre")</f>
        <v>Domestique</v>
      </c>
      <c r="Z989" s="5">
        <v>0.6</v>
      </c>
      <c r="AA989" s="5" t="s">
        <v>1268</v>
      </c>
      <c r="AB989" s="5" t="s">
        <v>1269</v>
      </c>
      <c r="AC989" s="5" t="s">
        <v>1270</v>
      </c>
      <c r="AD989">
        <f>COUNTIFS($AE$2:$AE$2432,AE989)</f>
        <v>2</v>
      </c>
      <c r="AE989" t="str">
        <f>+B989&amp;C989&amp;D989&amp;E989&amp;F989&amp;G989&amp;H989&amp;I989&amp;J989&amp;K989&amp;L989&amp;M989&amp;N989</f>
        <v>En face-Ã -faceSociÃ©tÃ© ou assimilÃ©eBÃ©nÃ©ficiaire non PPE&gt; 12 moisComplet Ã  jourFrance [FR]7221Aucune occurence (12 mois glissants)VADCB/Visa MastercardUniquee-paiement avec 3D SecureFrance [FR]</v>
      </c>
    </row>
    <row r="990" spans="1:31" x14ac:dyDescent="0.35">
      <c r="A990" t="s">
        <v>6</v>
      </c>
      <c r="B990" t="s">
        <v>10</v>
      </c>
      <c r="C990" t="s">
        <v>16</v>
      </c>
      <c r="D990" t="s">
        <v>19</v>
      </c>
      <c r="E990" t="s">
        <v>839</v>
      </c>
      <c r="F990" t="s">
        <v>18</v>
      </c>
      <c r="G990" t="s">
        <v>11</v>
      </c>
      <c r="H990" s="4">
        <v>7221</v>
      </c>
      <c r="I990" t="s">
        <v>24</v>
      </c>
      <c r="J990" t="s">
        <v>37</v>
      </c>
      <c r="K990" t="s">
        <v>20</v>
      </c>
      <c r="L990" t="s">
        <v>22</v>
      </c>
      <c r="M990" t="s">
        <v>23</v>
      </c>
      <c r="N990" t="s">
        <v>11</v>
      </c>
      <c r="O990" t="s">
        <v>905</v>
      </c>
      <c r="P990">
        <v>357675</v>
      </c>
      <c r="Q990">
        <v>32815481000027</v>
      </c>
      <c r="R990" s="4" t="s">
        <v>898</v>
      </c>
      <c r="S990" s="1">
        <v>45390.695138888892</v>
      </c>
      <c r="T990" t="s">
        <v>906</v>
      </c>
      <c r="U990" t="s">
        <v>12</v>
      </c>
      <c r="V990" t="s">
        <v>907</v>
      </c>
      <c r="W990" t="s">
        <v>14</v>
      </c>
      <c r="X990" t="s">
        <v>15</v>
      </c>
      <c r="Y990" s="6" t="str">
        <f>+IF(G990=N990,"Domestique","Autre")</f>
        <v>Domestique</v>
      </c>
      <c r="Z990" s="5">
        <v>0.6</v>
      </c>
      <c r="AA990" s="5" t="s">
        <v>1268</v>
      </c>
      <c r="AB990" s="5" t="s">
        <v>1269</v>
      </c>
      <c r="AC990" s="5" t="s">
        <v>1270</v>
      </c>
      <c r="AD990">
        <f>COUNTIFS($AE$2:$AE$2432,AE990)</f>
        <v>2</v>
      </c>
      <c r="AE990" t="str">
        <f>+B990&amp;C990&amp;D990&amp;E990&amp;F990&amp;G990&amp;H990&amp;I990&amp;J990&amp;K990&amp;L990&amp;M990&amp;N990</f>
        <v>En face-Ã -faceSociÃ©tÃ© ou assimilÃ©eBÃ©nÃ©ficiaire non PPE&gt; 12 moisComplet Ã  jourFrance [FR]7221Aucune occurence (12 mois glissants)VADCB/Visa MastercardUniquee-paiement avec 3D SecureFrance [FR]</v>
      </c>
    </row>
    <row r="991" spans="1:31" x14ac:dyDescent="0.35">
      <c r="S991" s="1"/>
    </row>
    <row r="992" spans="1:31" x14ac:dyDescent="0.35">
      <c r="H992"/>
      <c r="S992" s="1"/>
    </row>
    <row r="993" spans="19:19" x14ac:dyDescent="0.35">
      <c r="S993" s="1"/>
    </row>
    <row r="994" spans="19:19" x14ac:dyDescent="0.35">
      <c r="S994" s="1"/>
    </row>
    <row r="995" spans="19:19" x14ac:dyDescent="0.35">
      <c r="S995" s="1"/>
    </row>
    <row r="996" spans="19:19" x14ac:dyDescent="0.35">
      <c r="S996" s="1"/>
    </row>
    <row r="997" spans="19:19" x14ac:dyDescent="0.35">
      <c r="S997" s="1"/>
    </row>
    <row r="998" spans="19:19" x14ac:dyDescent="0.35">
      <c r="S998" s="1"/>
    </row>
    <row r="999" spans="19:19" x14ac:dyDescent="0.35">
      <c r="S999" s="1"/>
    </row>
    <row r="1000" spans="19:19" x14ac:dyDescent="0.35">
      <c r="S1000" s="1"/>
    </row>
    <row r="1001" spans="19:19" x14ac:dyDescent="0.35">
      <c r="S1001" s="1"/>
    </row>
    <row r="1002" spans="19:19" x14ac:dyDescent="0.35">
      <c r="S1002" s="1"/>
    </row>
    <row r="1003" spans="19:19" x14ac:dyDescent="0.35">
      <c r="S1003" s="1"/>
    </row>
    <row r="1004" spans="19:19" x14ac:dyDescent="0.35">
      <c r="S1004" s="1"/>
    </row>
    <row r="1005" spans="19:19" x14ac:dyDescent="0.35">
      <c r="S1005" s="1"/>
    </row>
    <row r="1006" spans="19:19" x14ac:dyDescent="0.35">
      <c r="S1006" s="1"/>
    </row>
    <row r="1007" spans="19:19" x14ac:dyDescent="0.35">
      <c r="S1007" s="1"/>
    </row>
    <row r="1008" spans="19:19" x14ac:dyDescent="0.35">
      <c r="S1008" s="1"/>
    </row>
    <row r="1009" spans="19:19" x14ac:dyDescent="0.35">
      <c r="S1009" s="1"/>
    </row>
    <row r="1010" spans="19:19" x14ac:dyDescent="0.35">
      <c r="S1010" s="1"/>
    </row>
    <row r="1011" spans="19:19" x14ac:dyDescent="0.35">
      <c r="S1011" s="1"/>
    </row>
    <row r="1012" spans="19:19" x14ac:dyDescent="0.35">
      <c r="S1012" s="1"/>
    </row>
    <row r="1013" spans="19:19" x14ac:dyDescent="0.35">
      <c r="S1013" s="1"/>
    </row>
    <row r="1014" spans="19:19" x14ac:dyDescent="0.35">
      <c r="S1014" s="1"/>
    </row>
    <row r="1015" spans="19:19" x14ac:dyDescent="0.35">
      <c r="S1015" s="1"/>
    </row>
    <row r="1016" spans="19:19" x14ac:dyDescent="0.35">
      <c r="S1016" s="1"/>
    </row>
    <row r="1017" spans="19:19" x14ac:dyDescent="0.35">
      <c r="S1017" s="1"/>
    </row>
    <row r="1018" spans="19:19" x14ac:dyDescent="0.35">
      <c r="S1018" s="1"/>
    </row>
    <row r="1019" spans="19:19" x14ac:dyDescent="0.35">
      <c r="S1019" s="1"/>
    </row>
    <row r="1020" spans="19:19" x14ac:dyDescent="0.35">
      <c r="S1020" s="1"/>
    </row>
    <row r="1021" spans="19:19" x14ac:dyDescent="0.35">
      <c r="S1021" s="1"/>
    </row>
    <row r="1022" spans="19:19" x14ac:dyDescent="0.35">
      <c r="S1022" s="1"/>
    </row>
    <row r="1023" spans="19:19" x14ac:dyDescent="0.35">
      <c r="S1023" s="1"/>
    </row>
    <row r="1024" spans="19:19" ht="15" thickBot="1" x14ac:dyDescent="0.4">
      <c r="S1024" s="1"/>
    </row>
    <row r="1025" spans="1:31" ht="15" thickTop="1" x14ac:dyDescent="0.35">
      <c r="A1025" s="7"/>
      <c r="B1025" s="7"/>
      <c r="C1025" s="7"/>
      <c r="D1025" s="7"/>
      <c r="E1025" s="7"/>
      <c r="F1025" s="7"/>
      <c r="G1025" s="7"/>
      <c r="H1025" s="8"/>
      <c r="I1025" s="7"/>
      <c r="J1025" s="7"/>
      <c r="K1025" s="7"/>
      <c r="L1025" s="7"/>
      <c r="M1025" s="7"/>
      <c r="N1025" s="7"/>
      <c r="O1025" s="7"/>
      <c r="P1025" s="7"/>
      <c r="Q1025" s="7"/>
      <c r="R1025" s="8"/>
      <c r="S1025" s="9"/>
      <c r="T1025" s="7"/>
      <c r="U1025" s="7"/>
      <c r="V1025" s="7"/>
      <c r="W1025" s="7"/>
      <c r="X1025" s="7"/>
      <c r="Y1025" s="10"/>
      <c r="Z1025" s="11"/>
      <c r="AA1025" s="11"/>
      <c r="AB1025" s="11"/>
      <c r="AC1025" s="11"/>
    </row>
    <row r="1026" spans="1:31" x14ac:dyDescent="0.35">
      <c r="A1026" t="s">
        <v>38</v>
      </c>
      <c r="B1026" t="s">
        <v>41</v>
      </c>
      <c r="C1026" t="s">
        <v>16</v>
      </c>
      <c r="D1026" t="s">
        <v>19</v>
      </c>
      <c r="E1026" t="s">
        <v>839</v>
      </c>
      <c r="F1026" t="s">
        <v>18</v>
      </c>
      <c r="G1026" t="s">
        <v>11</v>
      </c>
      <c r="H1026" s="4">
        <v>7372</v>
      </c>
      <c r="I1026" t="s">
        <v>24</v>
      </c>
      <c r="J1026" t="s">
        <v>45</v>
      </c>
      <c r="K1026" t="s">
        <v>20</v>
      </c>
      <c r="L1026" t="s">
        <v>22</v>
      </c>
      <c r="M1026" t="s">
        <v>23</v>
      </c>
      <c r="N1026" t="s">
        <v>11</v>
      </c>
      <c r="O1026" t="s">
        <v>939</v>
      </c>
      <c r="P1026">
        <v>313489</v>
      </c>
      <c r="Q1026">
        <v>79035907900015</v>
      </c>
      <c r="R1026" s="4">
        <v>62</v>
      </c>
      <c r="S1026" s="1">
        <v>45271.679166666669</v>
      </c>
      <c r="T1026" t="s">
        <v>940</v>
      </c>
      <c r="U1026" t="s">
        <v>941</v>
      </c>
      <c r="V1026" t="s">
        <v>942</v>
      </c>
      <c r="W1026" t="s">
        <v>14</v>
      </c>
      <c r="X1026" t="s">
        <v>44</v>
      </c>
      <c r="Y1026" s="6" t="str">
        <f>+IF(G1026=N1026,"Domestique","Autre")</f>
        <v>Domestique</v>
      </c>
      <c r="Z1026" s="5">
        <v>0.65</v>
      </c>
      <c r="AA1026" s="5" t="s">
        <v>1268</v>
      </c>
      <c r="AB1026" s="5" t="s">
        <v>1269</v>
      </c>
      <c r="AC1026" s="5" t="s">
        <v>1270</v>
      </c>
      <c r="AD1026">
        <f>COUNTIFS($AE$2:$AE$2432,AE1026)</f>
        <v>2</v>
      </c>
      <c r="AE1026" t="str">
        <f>+B1026&amp;C1026&amp;D1026&amp;E1026&amp;F1026&amp;G1026&amp;H1026&amp;I1026&amp;J1026&amp;K1026&amp;L1026&amp;M1026&amp;N1026</f>
        <v>AgentSociÃ©tÃ© ou assimilÃ©eBÃ©nÃ©ficiaire non PPE&gt; 12 moisComplet Ã  jourFrance [FR]7372Aucune occurence (12 mois glissants)ProximitÃ©CB/Visa MastercardUniquee-paiement avec 3D SecureFrance [FR]</v>
      </c>
    </row>
    <row r="1027" spans="1:31" x14ac:dyDescent="0.35">
      <c r="A1027" t="s">
        <v>38</v>
      </c>
      <c r="B1027" t="s">
        <v>41</v>
      </c>
      <c r="C1027" t="s">
        <v>16</v>
      </c>
      <c r="D1027" t="s">
        <v>19</v>
      </c>
      <c r="E1027" t="s">
        <v>839</v>
      </c>
      <c r="F1027" t="s">
        <v>18</v>
      </c>
      <c r="G1027" t="s">
        <v>11</v>
      </c>
      <c r="H1027" s="4">
        <v>7372</v>
      </c>
      <c r="I1027" t="s">
        <v>24</v>
      </c>
      <c r="J1027" t="s">
        <v>45</v>
      </c>
      <c r="K1027" t="s">
        <v>20</v>
      </c>
      <c r="L1027" t="s">
        <v>22</v>
      </c>
      <c r="M1027" t="s">
        <v>23</v>
      </c>
      <c r="N1027" t="s">
        <v>11</v>
      </c>
      <c r="O1027" t="s">
        <v>952</v>
      </c>
      <c r="P1027">
        <v>305980</v>
      </c>
      <c r="Q1027">
        <v>40356113700205</v>
      </c>
      <c r="R1027" s="4">
        <v>62</v>
      </c>
      <c r="S1027" s="1">
        <v>45247.771527777775</v>
      </c>
      <c r="T1027" t="s">
        <v>953</v>
      </c>
      <c r="U1027" t="s">
        <v>42</v>
      </c>
      <c r="V1027" t="s">
        <v>954</v>
      </c>
      <c r="W1027" t="s">
        <v>14</v>
      </c>
      <c r="X1027" t="s">
        <v>44</v>
      </c>
      <c r="Y1027" s="6" t="str">
        <f>+IF(G1027=N1027,"Domestique","Autre")</f>
        <v>Domestique</v>
      </c>
      <c r="Z1027" s="5">
        <v>0.65</v>
      </c>
      <c r="AA1027" s="5" t="s">
        <v>1268</v>
      </c>
      <c r="AB1027" s="5" t="s">
        <v>1269</v>
      </c>
      <c r="AC1027" s="5" t="s">
        <v>1270</v>
      </c>
      <c r="AD1027">
        <f>COUNTIFS($AE$2:$AE$2432,AE1027)</f>
        <v>2</v>
      </c>
      <c r="AE1027" t="str">
        <f>+B1027&amp;C1027&amp;D1027&amp;E1027&amp;F1027&amp;G1027&amp;H1027&amp;I1027&amp;J1027&amp;K1027&amp;L1027&amp;M1027&amp;N1027</f>
        <v>AgentSociÃ©tÃ© ou assimilÃ©eBÃ©nÃ©ficiaire non PPE&gt; 12 moisComplet Ã  jourFrance [FR]7372Aucune occurence (12 mois glissants)ProximitÃ©CB/Visa MastercardUniquee-paiement avec 3D SecureFrance [FR]</v>
      </c>
    </row>
    <row r="1028" spans="1:31" x14ac:dyDescent="0.35">
      <c r="S1028" s="1"/>
    </row>
    <row r="1029" spans="1:31" x14ac:dyDescent="0.35">
      <c r="H1029"/>
      <c r="S1029" s="1"/>
    </row>
    <row r="1030" spans="1:31" x14ac:dyDescent="0.35">
      <c r="S1030" s="1"/>
    </row>
    <row r="1031" spans="1:31" x14ac:dyDescent="0.35">
      <c r="S1031" s="1"/>
    </row>
    <row r="1032" spans="1:31" x14ac:dyDescent="0.35">
      <c r="S1032" s="1"/>
    </row>
    <row r="1033" spans="1:31" x14ac:dyDescent="0.35">
      <c r="S1033" s="1"/>
    </row>
    <row r="1034" spans="1:31" x14ac:dyDescent="0.35">
      <c r="S1034" s="1"/>
    </row>
    <row r="1035" spans="1:31" x14ac:dyDescent="0.35">
      <c r="S1035" s="1"/>
    </row>
    <row r="1036" spans="1:31" x14ac:dyDescent="0.35">
      <c r="S1036" s="1"/>
    </row>
    <row r="1037" spans="1:31" x14ac:dyDescent="0.35">
      <c r="S1037" s="1"/>
    </row>
    <row r="1038" spans="1:31" x14ac:dyDescent="0.35">
      <c r="S1038" s="1"/>
    </row>
    <row r="1039" spans="1:31" x14ac:dyDescent="0.35">
      <c r="S1039" s="1"/>
    </row>
    <row r="1040" spans="1:31" x14ac:dyDescent="0.35">
      <c r="S1040" s="1"/>
    </row>
    <row r="1041" spans="19:19" x14ac:dyDescent="0.35">
      <c r="S1041" s="1"/>
    </row>
    <row r="1042" spans="19:19" x14ac:dyDescent="0.35">
      <c r="S1042" s="1"/>
    </row>
    <row r="1043" spans="19:19" x14ac:dyDescent="0.35">
      <c r="S1043" s="1"/>
    </row>
    <row r="1044" spans="19:19" x14ac:dyDescent="0.35">
      <c r="S1044" s="1"/>
    </row>
    <row r="1045" spans="19:19" x14ac:dyDescent="0.35">
      <c r="S1045" s="1"/>
    </row>
    <row r="1046" spans="19:19" x14ac:dyDescent="0.35">
      <c r="S1046" s="1"/>
    </row>
    <row r="1047" spans="19:19" x14ac:dyDescent="0.35">
      <c r="S1047" s="1"/>
    </row>
    <row r="1048" spans="19:19" x14ac:dyDescent="0.35">
      <c r="S1048" s="1"/>
    </row>
    <row r="1049" spans="19:19" x14ac:dyDescent="0.35">
      <c r="S1049" s="1"/>
    </row>
    <row r="1050" spans="19:19" x14ac:dyDescent="0.35">
      <c r="S1050" s="1"/>
    </row>
    <row r="1051" spans="19:19" x14ac:dyDescent="0.35">
      <c r="S1051" s="1"/>
    </row>
    <row r="1052" spans="19:19" x14ac:dyDescent="0.35">
      <c r="S1052" s="1"/>
    </row>
    <row r="1053" spans="19:19" x14ac:dyDescent="0.35">
      <c r="S1053" s="1"/>
    </row>
    <row r="1054" spans="19:19" x14ac:dyDescent="0.35">
      <c r="S1054" s="1"/>
    </row>
    <row r="1055" spans="19:19" x14ac:dyDescent="0.35">
      <c r="S1055" s="1"/>
    </row>
    <row r="1056" spans="19:19" x14ac:dyDescent="0.35">
      <c r="S1056" s="1"/>
    </row>
    <row r="1057" spans="1:31" x14ac:dyDescent="0.35">
      <c r="S1057" s="1"/>
    </row>
    <row r="1058" spans="1:31" x14ac:dyDescent="0.35">
      <c r="S1058" s="1"/>
    </row>
    <row r="1059" spans="1:31" x14ac:dyDescent="0.35">
      <c r="S1059" s="1"/>
    </row>
    <row r="1060" spans="1:31" x14ac:dyDescent="0.35">
      <c r="S1060" s="1"/>
    </row>
    <row r="1061" spans="1:31" ht="15" thickBot="1" x14ac:dyDescent="0.4">
      <c r="S1061" s="1"/>
    </row>
    <row r="1062" spans="1:31" ht="15" thickTop="1" x14ac:dyDescent="0.35">
      <c r="A1062" s="7"/>
      <c r="B1062" s="7"/>
      <c r="C1062" s="7"/>
      <c r="D1062" s="7"/>
      <c r="E1062" s="7"/>
      <c r="F1062" s="7"/>
      <c r="G1062" s="7"/>
      <c r="H1062" s="8"/>
      <c r="I1062" s="7"/>
      <c r="J1062" s="7"/>
      <c r="K1062" s="7"/>
      <c r="L1062" s="7"/>
      <c r="M1062" s="7"/>
      <c r="N1062" s="7"/>
      <c r="O1062" s="7"/>
      <c r="P1062" s="7"/>
      <c r="Q1062" s="7"/>
      <c r="R1062" s="8"/>
      <c r="S1062" s="9"/>
      <c r="T1062" s="7"/>
      <c r="U1062" s="7"/>
      <c r="V1062" s="7"/>
      <c r="W1062" s="7"/>
      <c r="X1062" s="7"/>
      <c r="Y1062" s="10"/>
      <c r="Z1062" s="11"/>
      <c r="AA1062" s="11"/>
      <c r="AB1062" s="11"/>
      <c r="AC1062" s="11"/>
    </row>
    <row r="1063" spans="1:31" x14ac:dyDescent="0.35">
      <c r="A1063" t="s">
        <v>6</v>
      </c>
      <c r="B1063" t="s">
        <v>10</v>
      </c>
      <c r="C1063" t="s">
        <v>16</v>
      </c>
      <c r="D1063" t="s">
        <v>19</v>
      </c>
      <c r="E1063" t="s">
        <v>839</v>
      </c>
      <c r="F1063" t="s">
        <v>18</v>
      </c>
      <c r="G1063" t="s">
        <v>11</v>
      </c>
      <c r="H1063" s="4">
        <v>4784</v>
      </c>
      <c r="I1063" t="s">
        <v>24</v>
      </c>
      <c r="J1063" t="s">
        <v>37</v>
      </c>
      <c r="K1063" t="s">
        <v>20</v>
      </c>
      <c r="L1063" t="s">
        <v>22</v>
      </c>
      <c r="M1063" t="s">
        <v>23</v>
      </c>
      <c r="N1063" t="s">
        <v>11</v>
      </c>
      <c r="O1063" t="s">
        <v>972</v>
      </c>
      <c r="P1063">
        <v>280811</v>
      </c>
      <c r="Q1063">
        <v>63205001900447</v>
      </c>
      <c r="R1063" s="4" t="s">
        <v>973</v>
      </c>
      <c r="S1063" s="1">
        <v>45180.478472222225</v>
      </c>
      <c r="T1063" t="s">
        <v>974</v>
      </c>
      <c r="U1063" t="s">
        <v>497</v>
      </c>
      <c r="V1063" t="s">
        <v>975</v>
      </c>
      <c r="W1063" t="s">
        <v>14</v>
      </c>
      <c r="X1063" t="s">
        <v>15</v>
      </c>
      <c r="Y1063" s="6" t="str">
        <f>+IF(G1063=N1063,"Domestique","Autre")</f>
        <v>Domestique</v>
      </c>
      <c r="Z1063" s="5">
        <v>0.6</v>
      </c>
      <c r="AA1063" s="5" t="s">
        <v>1268</v>
      </c>
      <c r="AB1063" s="5" t="s">
        <v>1269</v>
      </c>
      <c r="AC1063" s="5" t="s">
        <v>1270</v>
      </c>
      <c r="AD1063">
        <f>COUNTIFS($AE$2:$AE$2432,AE1063)</f>
        <v>2</v>
      </c>
      <c r="AE1063" t="str">
        <f>+B1063&amp;C1063&amp;D1063&amp;E1063&amp;F1063&amp;G1063&amp;H1063&amp;I1063&amp;J1063&amp;K1063&amp;L1063&amp;M1063&amp;N1063</f>
        <v>En face-Ã -faceSociÃ©tÃ© ou assimilÃ©eBÃ©nÃ©ficiaire non PPE&gt; 12 moisComplet Ã  jourFrance [FR]4784Aucune occurence (12 mois glissants)VADCB/Visa MastercardUniquee-paiement avec 3D SecureFrance [FR]</v>
      </c>
    </row>
    <row r="1064" spans="1:31" x14ac:dyDescent="0.35">
      <c r="A1064" t="s">
        <v>6</v>
      </c>
      <c r="B1064" t="s">
        <v>10</v>
      </c>
      <c r="C1064" t="s">
        <v>16</v>
      </c>
      <c r="D1064" t="s">
        <v>19</v>
      </c>
      <c r="E1064" t="s">
        <v>839</v>
      </c>
      <c r="F1064" t="s">
        <v>18</v>
      </c>
      <c r="G1064" t="s">
        <v>11</v>
      </c>
      <c r="H1064" s="4">
        <v>4784</v>
      </c>
      <c r="I1064" t="s">
        <v>24</v>
      </c>
      <c r="J1064" t="s">
        <v>37</v>
      </c>
      <c r="K1064" t="s">
        <v>20</v>
      </c>
      <c r="L1064" t="s">
        <v>22</v>
      </c>
      <c r="M1064" t="s">
        <v>23</v>
      </c>
      <c r="N1064" t="s">
        <v>11</v>
      </c>
      <c r="O1064" t="s">
        <v>976</v>
      </c>
      <c r="P1064">
        <v>280788</v>
      </c>
      <c r="Q1064">
        <v>63205402900319</v>
      </c>
      <c r="R1064" s="4" t="s">
        <v>977</v>
      </c>
      <c r="S1064" s="1">
        <v>45180.450694444444</v>
      </c>
      <c r="T1064" t="s">
        <v>978</v>
      </c>
      <c r="U1064" t="s">
        <v>147</v>
      </c>
      <c r="V1064" t="s">
        <v>979</v>
      </c>
      <c r="W1064" t="s">
        <v>14</v>
      </c>
      <c r="X1064" t="s">
        <v>15</v>
      </c>
      <c r="Y1064" s="6" t="str">
        <f>+IF(G1064=N1064,"Domestique","Autre")</f>
        <v>Domestique</v>
      </c>
      <c r="Z1064" s="5">
        <v>0.6</v>
      </c>
      <c r="AA1064" s="5" t="s">
        <v>1268</v>
      </c>
      <c r="AB1064" s="5" t="s">
        <v>1269</v>
      </c>
      <c r="AC1064" s="5" t="s">
        <v>1270</v>
      </c>
      <c r="AD1064">
        <f>COUNTIFS($AE$2:$AE$2432,AE1064)</f>
        <v>2</v>
      </c>
      <c r="AE1064" t="str">
        <f>+B1064&amp;C1064&amp;D1064&amp;E1064&amp;F1064&amp;G1064&amp;H1064&amp;I1064&amp;J1064&amp;K1064&amp;L1064&amp;M1064&amp;N1064</f>
        <v>En face-Ã -faceSociÃ©tÃ© ou assimilÃ©eBÃ©nÃ©ficiaire non PPE&gt; 12 moisComplet Ã  jourFrance [FR]4784Aucune occurence (12 mois glissants)VADCB/Visa MastercardUniquee-paiement avec 3D SecureFrance [FR]</v>
      </c>
    </row>
    <row r="1065" spans="1:31" x14ac:dyDescent="0.35">
      <c r="S1065" s="1"/>
    </row>
    <row r="1066" spans="1:31" x14ac:dyDescent="0.35">
      <c r="H1066"/>
      <c r="S1066" s="1"/>
    </row>
    <row r="1067" spans="1:31" x14ac:dyDescent="0.35">
      <c r="S1067" s="1"/>
    </row>
    <row r="1068" spans="1:31" x14ac:dyDescent="0.35">
      <c r="S1068" s="1"/>
    </row>
    <row r="1069" spans="1:31" x14ac:dyDescent="0.35">
      <c r="S1069" s="1"/>
    </row>
    <row r="1070" spans="1:31" x14ac:dyDescent="0.35">
      <c r="S1070" s="1"/>
    </row>
    <row r="1071" spans="1:31" x14ac:dyDescent="0.35">
      <c r="S1071" s="1"/>
    </row>
    <row r="1072" spans="1:31" x14ac:dyDescent="0.35">
      <c r="S1072" s="1"/>
    </row>
    <row r="1073" spans="19:19" x14ac:dyDescent="0.35">
      <c r="S1073" s="1"/>
    </row>
    <row r="1074" spans="19:19" x14ac:dyDescent="0.35">
      <c r="S1074" s="1"/>
    </row>
    <row r="1075" spans="19:19" x14ac:dyDescent="0.35">
      <c r="S1075" s="1"/>
    </row>
    <row r="1076" spans="19:19" x14ac:dyDescent="0.35">
      <c r="S1076" s="1"/>
    </row>
    <row r="1077" spans="19:19" x14ac:dyDescent="0.35">
      <c r="S1077" s="1"/>
    </row>
    <row r="1078" spans="19:19" x14ac:dyDescent="0.35">
      <c r="S1078" s="1"/>
    </row>
    <row r="1079" spans="19:19" x14ac:dyDescent="0.35">
      <c r="S1079" s="1"/>
    </row>
    <row r="1080" spans="19:19" x14ac:dyDescent="0.35">
      <c r="S1080" s="1"/>
    </row>
    <row r="1081" spans="19:19" x14ac:dyDescent="0.35">
      <c r="S1081" s="1"/>
    </row>
    <row r="1082" spans="19:19" x14ac:dyDescent="0.35">
      <c r="S1082" s="1"/>
    </row>
    <row r="1083" spans="19:19" x14ac:dyDescent="0.35">
      <c r="S1083" s="1"/>
    </row>
    <row r="1084" spans="19:19" x14ac:dyDescent="0.35">
      <c r="S1084" s="1"/>
    </row>
    <row r="1085" spans="19:19" x14ac:dyDescent="0.35">
      <c r="S1085" s="1"/>
    </row>
    <row r="1086" spans="19:19" x14ac:dyDescent="0.35">
      <c r="S1086" s="1"/>
    </row>
    <row r="1087" spans="19:19" x14ac:dyDescent="0.35">
      <c r="S1087" s="1"/>
    </row>
    <row r="1088" spans="19:19" x14ac:dyDescent="0.35">
      <c r="S1088" s="1"/>
    </row>
    <row r="1089" spans="1:31" x14ac:dyDescent="0.35">
      <c r="S1089" s="1"/>
    </row>
    <row r="1090" spans="1:31" x14ac:dyDescent="0.35">
      <c r="S1090" s="1"/>
    </row>
    <row r="1091" spans="1:31" x14ac:dyDescent="0.35">
      <c r="S1091" s="1"/>
    </row>
    <row r="1092" spans="1:31" x14ac:dyDescent="0.35">
      <c r="S1092" s="1"/>
    </row>
    <row r="1093" spans="1:31" x14ac:dyDescent="0.35">
      <c r="S1093" s="1"/>
    </row>
    <row r="1094" spans="1:31" x14ac:dyDescent="0.35">
      <c r="S1094" s="1"/>
    </row>
    <row r="1095" spans="1:31" x14ac:dyDescent="0.35">
      <c r="S1095" s="1"/>
    </row>
    <row r="1096" spans="1:31" x14ac:dyDescent="0.35">
      <c r="S1096" s="1"/>
    </row>
    <row r="1097" spans="1:31" x14ac:dyDescent="0.35">
      <c r="S1097" s="1"/>
    </row>
    <row r="1098" spans="1:31" ht="15" thickBot="1" x14ac:dyDescent="0.4">
      <c r="S1098" s="1"/>
    </row>
    <row r="1099" spans="1:31" ht="15" thickTop="1" x14ac:dyDescent="0.35">
      <c r="A1099" s="7"/>
      <c r="B1099" s="7"/>
      <c r="C1099" s="7"/>
      <c r="D1099" s="7"/>
      <c r="E1099" s="7"/>
      <c r="F1099" s="7"/>
      <c r="G1099" s="7"/>
      <c r="H1099" s="8"/>
      <c r="I1099" s="7"/>
      <c r="J1099" s="7"/>
      <c r="K1099" s="7"/>
      <c r="L1099" s="7"/>
      <c r="M1099" s="7"/>
      <c r="N1099" s="7"/>
      <c r="O1099" s="7"/>
      <c r="P1099" s="7"/>
      <c r="Q1099" s="7"/>
      <c r="R1099" s="8"/>
      <c r="S1099" s="9"/>
      <c r="T1099" s="7"/>
      <c r="U1099" s="7"/>
      <c r="V1099" s="7"/>
      <c r="W1099" s="7"/>
      <c r="X1099" s="7"/>
      <c r="Y1099" s="10"/>
      <c r="Z1099" s="11"/>
      <c r="AA1099" s="11"/>
      <c r="AB1099" s="11"/>
      <c r="AC1099" s="11"/>
    </row>
    <row r="1100" spans="1:31" s="35" customFormat="1" x14ac:dyDescent="0.35">
      <c r="A1100" s="35" t="s">
        <v>6</v>
      </c>
      <c r="B1100" s="35" t="s">
        <v>10</v>
      </c>
      <c r="C1100" s="35" t="s">
        <v>16</v>
      </c>
      <c r="D1100" s="35" t="s">
        <v>19</v>
      </c>
      <c r="E1100" s="35" t="s">
        <v>17</v>
      </c>
      <c r="F1100" s="35" t="s">
        <v>18</v>
      </c>
      <c r="G1100" s="35" t="s">
        <v>11</v>
      </c>
      <c r="H1100" s="36">
        <v>7922</v>
      </c>
      <c r="I1100" s="35" t="s">
        <v>24</v>
      </c>
      <c r="J1100" s="35" t="s">
        <v>21</v>
      </c>
      <c r="K1100" s="35" t="s">
        <v>20</v>
      </c>
      <c r="L1100" s="35" t="s">
        <v>22</v>
      </c>
      <c r="M1100" s="35" t="s">
        <v>23</v>
      </c>
      <c r="N1100" s="35" t="s">
        <v>11</v>
      </c>
      <c r="O1100" s="35" t="s">
        <v>25</v>
      </c>
      <c r="P1100" s="35">
        <v>520001</v>
      </c>
      <c r="Q1100" s="35">
        <v>94185194100018</v>
      </c>
      <c r="R1100" s="36" t="s">
        <v>26</v>
      </c>
      <c r="S1100" s="37">
        <v>45859.725694444445</v>
      </c>
      <c r="T1100" s="35" t="s">
        <v>27</v>
      </c>
      <c r="U1100" s="35" t="s">
        <v>12</v>
      </c>
      <c r="V1100" s="35" t="s">
        <v>28</v>
      </c>
      <c r="W1100" s="35" t="s">
        <v>14</v>
      </c>
      <c r="X1100" s="35" t="s">
        <v>15</v>
      </c>
      <c r="Y1100" s="38" t="str">
        <f>+IF(G1100=N1100,"Domestique","Autre")</f>
        <v>Domestique</v>
      </c>
      <c r="Z1100" s="39">
        <v>0.85</v>
      </c>
      <c r="AA1100" s="39" t="s">
        <v>1268</v>
      </c>
      <c r="AB1100" s="39" t="s">
        <v>1269</v>
      </c>
      <c r="AC1100" s="39" t="s">
        <v>1270</v>
      </c>
      <c r="AD1100" s="35">
        <f>COUNTIFS($AE$2:$AE$2432,AE1100)</f>
        <v>1</v>
      </c>
      <c r="AE1100" s="35" t="str">
        <f>+B1100&amp;C1100&amp;D1100&amp;E1100&amp;F1100&amp;G1100&amp;H1100&amp;I1100&amp;J1100&amp;K1100&amp;L1100&amp;M1100&amp;N1100</f>
        <v>En face-Ã -faceSociÃ©tÃ© ou assimilÃ©eBÃ©nÃ©ficiaire non PPE&lt; 12 moisComplet Ã  jourFrance [FR]7922Aucune occurence (12 mois glissants)ProximitÃ© et VADCB/Visa MastercardUniquee-paiement avec 3D SecureFrance [FR]</v>
      </c>
    </row>
    <row r="1101" spans="1:31" x14ac:dyDescent="0.35">
      <c r="S1101" s="1"/>
    </row>
    <row r="1102" spans="1:31" x14ac:dyDescent="0.35">
      <c r="S1102" s="1"/>
    </row>
    <row r="1103" spans="1:31" x14ac:dyDescent="0.35">
      <c r="H1103"/>
      <c r="S1103" s="1"/>
    </row>
    <row r="1104" spans="1:31" x14ac:dyDescent="0.35">
      <c r="S1104" s="1"/>
    </row>
    <row r="1105" spans="19:19" x14ac:dyDescent="0.35">
      <c r="S1105" s="1"/>
    </row>
    <row r="1106" spans="19:19" x14ac:dyDescent="0.35">
      <c r="S1106" s="1"/>
    </row>
    <row r="1107" spans="19:19" x14ac:dyDescent="0.35">
      <c r="S1107" s="1"/>
    </row>
    <row r="1108" spans="19:19" x14ac:dyDescent="0.35">
      <c r="S1108" s="1"/>
    </row>
    <row r="1109" spans="19:19" x14ac:dyDescent="0.35">
      <c r="S1109" s="1"/>
    </row>
    <row r="1110" spans="19:19" x14ac:dyDescent="0.35">
      <c r="S1110" s="1"/>
    </row>
    <row r="1111" spans="19:19" x14ac:dyDescent="0.35">
      <c r="S1111" s="1"/>
    </row>
    <row r="1112" spans="19:19" x14ac:dyDescent="0.35">
      <c r="S1112" s="1"/>
    </row>
    <row r="1113" spans="19:19" x14ac:dyDescent="0.35">
      <c r="S1113" s="1"/>
    </row>
    <row r="1114" spans="19:19" x14ac:dyDescent="0.35">
      <c r="S1114" s="1"/>
    </row>
    <row r="1115" spans="19:19" x14ac:dyDescent="0.35">
      <c r="S1115" s="1"/>
    </row>
    <row r="1116" spans="19:19" x14ac:dyDescent="0.35">
      <c r="S1116" s="1"/>
    </row>
    <row r="1117" spans="19:19" x14ac:dyDescent="0.35">
      <c r="S1117" s="1"/>
    </row>
    <row r="1118" spans="19:19" x14ac:dyDescent="0.35">
      <c r="S1118" s="1"/>
    </row>
    <row r="1119" spans="19:19" x14ac:dyDescent="0.35">
      <c r="S1119" s="1"/>
    </row>
    <row r="1120" spans="19:19" x14ac:dyDescent="0.35">
      <c r="S1120" s="1"/>
    </row>
    <row r="1121" spans="1:31" x14ac:dyDescent="0.35">
      <c r="S1121" s="1"/>
    </row>
    <row r="1122" spans="1:31" x14ac:dyDescent="0.35">
      <c r="S1122" s="1"/>
    </row>
    <row r="1123" spans="1:31" x14ac:dyDescent="0.35">
      <c r="S1123" s="1"/>
    </row>
    <row r="1124" spans="1:31" x14ac:dyDescent="0.35">
      <c r="S1124" s="1"/>
    </row>
    <row r="1125" spans="1:31" x14ac:dyDescent="0.35">
      <c r="S1125" s="1"/>
    </row>
    <row r="1126" spans="1:31" x14ac:dyDescent="0.35">
      <c r="S1126" s="1"/>
    </row>
    <row r="1127" spans="1:31" x14ac:dyDescent="0.35">
      <c r="S1127" s="1"/>
    </row>
    <row r="1128" spans="1:31" x14ac:dyDescent="0.35">
      <c r="S1128" s="1"/>
    </row>
    <row r="1129" spans="1:31" x14ac:dyDescent="0.35">
      <c r="S1129" s="1"/>
    </row>
    <row r="1130" spans="1:31" x14ac:dyDescent="0.35">
      <c r="S1130" s="1"/>
    </row>
    <row r="1131" spans="1:31" x14ac:dyDescent="0.35">
      <c r="S1131" s="1"/>
    </row>
    <row r="1132" spans="1:31" x14ac:dyDescent="0.35">
      <c r="S1132" s="1"/>
    </row>
    <row r="1133" spans="1:31" x14ac:dyDescent="0.35">
      <c r="S1133" s="1"/>
    </row>
    <row r="1134" spans="1:31" ht="15" thickBot="1" x14ac:dyDescent="0.4">
      <c r="S1134" s="1"/>
    </row>
    <row r="1135" spans="1:31" ht="15" thickTop="1" x14ac:dyDescent="0.35">
      <c r="A1135" s="7"/>
      <c r="B1135" s="7"/>
      <c r="C1135" s="7"/>
      <c r="D1135" s="7"/>
      <c r="E1135" s="7"/>
      <c r="F1135" s="7"/>
      <c r="G1135" s="7"/>
      <c r="H1135" s="8"/>
      <c r="I1135" s="7"/>
      <c r="J1135" s="7"/>
      <c r="K1135" s="7"/>
      <c r="L1135" s="7"/>
      <c r="M1135" s="7"/>
      <c r="N1135" s="7"/>
      <c r="O1135" s="7"/>
      <c r="P1135" s="7"/>
      <c r="Q1135" s="7"/>
      <c r="R1135" s="8"/>
      <c r="S1135" s="9"/>
      <c r="T1135" s="7"/>
      <c r="U1135" s="7"/>
      <c r="V1135" s="7"/>
      <c r="W1135" s="7"/>
      <c r="X1135" s="7"/>
      <c r="Y1135" s="10"/>
      <c r="Z1135" s="11"/>
      <c r="AA1135" s="11"/>
      <c r="AB1135" s="11"/>
      <c r="AC1135" s="11"/>
    </row>
    <row r="1136" spans="1:31" s="40" customFormat="1" x14ac:dyDescent="0.35">
      <c r="A1136" s="40" t="s">
        <v>6</v>
      </c>
      <c r="B1136" s="40" t="s">
        <v>10</v>
      </c>
      <c r="C1136" s="40" t="s">
        <v>16</v>
      </c>
      <c r="D1136" s="40" t="s">
        <v>19</v>
      </c>
      <c r="E1136" s="40" t="s">
        <v>17</v>
      </c>
      <c r="F1136" s="40" t="s">
        <v>18</v>
      </c>
      <c r="G1136" s="40" t="s">
        <v>11</v>
      </c>
      <c r="H1136" s="41">
        <v>5712</v>
      </c>
      <c r="I1136" s="40" t="s">
        <v>24</v>
      </c>
      <c r="J1136" s="40" t="s">
        <v>21</v>
      </c>
      <c r="K1136" s="40" t="s">
        <v>20</v>
      </c>
      <c r="L1136" s="40" t="s">
        <v>22</v>
      </c>
      <c r="M1136" s="40" t="s">
        <v>23</v>
      </c>
      <c r="N1136" s="40" t="s">
        <v>11</v>
      </c>
      <c r="O1136" s="40" t="s">
        <v>67</v>
      </c>
      <c r="P1136" s="40">
        <v>507509</v>
      </c>
      <c r="Q1136" s="40">
        <v>83048902700094</v>
      </c>
      <c r="R1136" s="41" t="s">
        <v>52</v>
      </c>
      <c r="S1136" s="42">
        <v>45819.645833333336</v>
      </c>
      <c r="T1136" s="40" t="s">
        <v>68</v>
      </c>
      <c r="U1136" s="40" t="s">
        <v>35</v>
      </c>
      <c r="V1136" s="40" t="s">
        <v>69</v>
      </c>
      <c r="W1136" s="40" t="s">
        <v>14</v>
      </c>
      <c r="X1136" s="40" t="s">
        <v>15</v>
      </c>
      <c r="Y1136" s="43" t="str">
        <f>+IF(G1136=N1136,"Domestique","Autre")</f>
        <v>Domestique</v>
      </c>
      <c r="Z1136" s="44">
        <v>0.85</v>
      </c>
      <c r="AA1136" s="44" t="s">
        <v>1268</v>
      </c>
      <c r="AB1136" s="44" t="s">
        <v>1269</v>
      </c>
      <c r="AC1136" s="44" t="s">
        <v>1270</v>
      </c>
      <c r="AD1136" s="40">
        <f>COUNTIFS($AE$2:$AE$2432,AE1136)</f>
        <v>1</v>
      </c>
      <c r="AE1136" s="40" t="str">
        <f>+B1136&amp;C1136&amp;D1136&amp;E1136&amp;F1136&amp;G1136&amp;H1136&amp;I1136&amp;J1136&amp;K1136&amp;L1136&amp;M1136&amp;N1136</f>
        <v>En face-Ã -faceSociÃ©tÃ© ou assimilÃ©eBÃ©nÃ©ficiaire non PPE&lt; 12 moisComplet Ã  jourFrance [FR]5712Aucune occurence (12 mois glissants)ProximitÃ© et VADCB/Visa MastercardUniquee-paiement avec 3D SecureFrance [FR]</v>
      </c>
    </row>
    <row r="1137" spans="8:19" x14ac:dyDescent="0.35">
      <c r="S1137" s="1"/>
    </row>
    <row r="1138" spans="8:19" x14ac:dyDescent="0.35">
      <c r="S1138" s="1"/>
    </row>
    <row r="1139" spans="8:19" x14ac:dyDescent="0.35">
      <c r="H1139"/>
      <c r="S1139" s="1"/>
    </row>
    <row r="1140" spans="8:19" x14ac:dyDescent="0.35">
      <c r="S1140" s="1"/>
    </row>
    <row r="1141" spans="8:19" x14ac:dyDescent="0.35">
      <c r="S1141" s="1"/>
    </row>
    <row r="1142" spans="8:19" x14ac:dyDescent="0.35">
      <c r="S1142" s="1"/>
    </row>
    <row r="1143" spans="8:19" x14ac:dyDescent="0.35">
      <c r="S1143" s="1"/>
    </row>
    <row r="1144" spans="8:19" x14ac:dyDescent="0.35">
      <c r="S1144" s="1"/>
    </row>
    <row r="1145" spans="8:19" x14ac:dyDescent="0.35">
      <c r="S1145" s="1"/>
    </row>
    <row r="1146" spans="8:19" x14ac:dyDescent="0.35">
      <c r="S1146" s="1"/>
    </row>
    <row r="1147" spans="8:19" x14ac:dyDescent="0.35">
      <c r="S1147" s="1"/>
    </row>
    <row r="1148" spans="8:19" x14ac:dyDescent="0.35">
      <c r="S1148" s="1"/>
    </row>
    <row r="1149" spans="8:19" x14ac:dyDescent="0.35">
      <c r="S1149" s="1"/>
    </row>
    <row r="1150" spans="8:19" x14ac:dyDescent="0.35">
      <c r="S1150" s="1"/>
    </row>
    <row r="1151" spans="8:19" x14ac:dyDescent="0.35">
      <c r="S1151" s="1"/>
    </row>
    <row r="1152" spans="8:19" x14ac:dyDescent="0.35">
      <c r="S1152" s="1"/>
    </row>
    <row r="1153" spans="19:19" x14ac:dyDescent="0.35">
      <c r="S1153" s="1"/>
    </row>
    <row r="1154" spans="19:19" x14ac:dyDescent="0.35">
      <c r="S1154" s="1"/>
    </row>
    <row r="1155" spans="19:19" x14ac:dyDescent="0.35">
      <c r="S1155" s="1"/>
    </row>
    <row r="1156" spans="19:19" x14ac:dyDescent="0.35">
      <c r="S1156" s="1"/>
    </row>
    <row r="1157" spans="19:19" x14ac:dyDescent="0.35">
      <c r="S1157" s="1"/>
    </row>
    <row r="1158" spans="19:19" x14ac:dyDescent="0.35">
      <c r="S1158" s="1"/>
    </row>
    <row r="1159" spans="19:19" x14ac:dyDescent="0.35">
      <c r="S1159" s="1"/>
    </row>
    <row r="1160" spans="19:19" x14ac:dyDescent="0.35">
      <c r="S1160" s="1"/>
    </row>
    <row r="1161" spans="19:19" x14ac:dyDescent="0.35">
      <c r="S1161" s="1"/>
    </row>
    <row r="1162" spans="19:19" x14ac:dyDescent="0.35">
      <c r="S1162" s="1"/>
    </row>
    <row r="1163" spans="19:19" x14ac:dyDescent="0.35">
      <c r="S1163" s="1"/>
    </row>
    <row r="1164" spans="19:19" x14ac:dyDescent="0.35">
      <c r="S1164" s="1"/>
    </row>
    <row r="1165" spans="19:19" x14ac:dyDescent="0.35">
      <c r="S1165" s="1"/>
    </row>
    <row r="1166" spans="19:19" x14ac:dyDescent="0.35">
      <c r="S1166" s="1"/>
    </row>
    <row r="1167" spans="19:19" x14ac:dyDescent="0.35">
      <c r="S1167" s="1"/>
    </row>
    <row r="1168" spans="19:19" x14ac:dyDescent="0.35">
      <c r="S1168" s="1"/>
    </row>
    <row r="1169" spans="1:31" x14ac:dyDescent="0.35">
      <c r="S1169" s="1"/>
    </row>
    <row r="1170" spans="1:31" ht="15" thickBot="1" x14ac:dyDescent="0.4">
      <c r="S1170" s="1"/>
    </row>
    <row r="1171" spans="1:31" ht="15" thickTop="1" x14ac:dyDescent="0.35">
      <c r="A1171" s="7"/>
      <c r="B1171" s="7"/>
      <c r="C1171" s="7"/>
      <c r="D1171" s="7"/>
      <c r="E1171" s="7"/>
      <c r="F1171" s="7"/>
      <c r="G1171" s="7"/>
      <c r="H1171" s="8"/>
      <c r="I1171" s="7"/>
      <c r="J1171" s="7"/>
      <c r="K1171" s="7"/>
      <c r="L1171" s="7"/>
      <c r="M1171" s="7"/>
      <c r="N1171" s="7"/>
      <c r="O1171" s="7"/>
      <c r="P1171" s="7"/>
      <c r="Q1171" s="7"/>
      <c r="R1171" s="8"/>
      <c r="S1171" s="9"/>
      <c r="T1171" s="7"/>
      <c r="U1171" s="7"/>
      <c r="V1171" s="7"/>
      <c r="W1171" s="7"/>
      <c r="X1171" s="7"/>
      <c r="Y1171" s="10"/>
      <c r="Z1171" s="11"/>
      <c r="AA1171" s="11"/>
      <c r="AB1171" s="11"/>
      <c r="AC1171" s="11"/>
    </row>
    <row r="1172" spans="1:31" x14ac:dyDescent="0.35">
      <c r="A1172" t="s">
        <v>6</v>
      </c>
      <c r="B1172" t="s">
        <v>10</v>
      </c>
      <c r="C1172" t="s">
        <v>16</v>
      </c>
      <c r="D1172" t="s">
        <v>19</v>
      </c>
      <c r="E1172" t="s">
        <v>17</v>
      </c>
      <c r="F1172" t="s">
        <v>18</v>
      </c>
      <c r="G1172" t="s">
        <v>11</v>
      </c>
      <c r="H1172" s="4">
        <v>7513</v>
      </c>
      <c r="I1172" t="s">
        <v>24</v>
      </c>
      <c r="J1172" t="s">
        <v>21</v>
      </c>
      <c r="K1172" t="s">
        <v>20</v>
      </c>
      <c r="L1172" t="s">
        <v>22</v>
      </c>
      <c r="M1172" t="s">
        <v>23</v>
      </c>
      <c r="N1172" t="s">
        <v>11</v>
      </c>
      <c r="O1172" t="s">
        <v>70</v>
      </c>
      <c r="P1172">
        <v>502931</v>
      </c>
      <c r="Q1172">
        <v>93378156900019</v>
      </c>
      <c r="R1172" s="4" t="s">
        <v>71</v>
      </c>
      <c r="S1172" s="1">
        <v>45804.409722222219</v>
      </c>
      <c r="T1172" t="s">
        <v>72</v>
      </c>
      <c r="U1172" t="s">
        <v>42</v>
      </c>
      <c r="V1172" t="s">
        <v>73</v>
      </c>
      <c r="W1172" t="s">
        <v>14</v>
      </c>
      <c r="X1172" t="s">
        <v>15</v>
      </c>
      <c r="Y1172" s="6" t="str">
        <f>+IF(G1172=N1172,"Domestique","Autre")</f>
        <v>Domestique</v>
      </c>
      <c r="Z1172" s="5">
        <v>0.85</v>
      </c>
      <c r="AA1172" s="5" t="s">
        <v>1268</v>
      </c>
      <c r="AB1172" s="5" t="s">
        <v>1269</v>
      </c>
      <c r="AC1172" s="5" t="s">
        <v>1270</v>
      </c>
      <c r="AD1172">
        <f>COUNTIFS($AE$2:$AE$2432,AE1172)</f>
        <v>1</v>
      </c>
      <c r="AE1172" t="str">
        <f>+B1172&amp;C1172&amp;D1172&amp;E1172&amp;F1172&amp;G1172&amp;H1172&amp;I1172&amp;J1172&amp;K1172&amp;L1172&amp;M1172&amp;N1172</f>
        <v>En face-Ã -faceSociÃ©tÃ© ou assimilÃ©eBÃ©nÃ©ficiaire non PPE&lt; 12 moisComplet Ã  jourFrance [FR]7513Aucune occurence (12 mois glissants)ProximitÃ© et VADCB/Visa MastercardUniquee-paiement avec 3D SecureFrance [FR]</v>
      </c>
    </row>
    <row r="1173" spans="1:31" x14ac:dyDescent="0.35">
      <c r="S1173" s="1"/>
    </row>
    <row r="1174" spans="1:31" x14ac:dyDescent="0.35">
      <c r="S1174" s="1"/>
    </row>
    <row r="1175" spans="1:31" x14ac:dyDescent="0.35">
      <c r="H1175"/>
      <c r="S1175" s="1"/>
    </row>
    <row r="1176" spans="1:31" x14ac:dyDescent="0.35">
      <c r="S1176" s="1"/>
    </row>
    <row r="1177" spans="1:31" x14ac:dyDescent="0.35">
      <c r="S1177" s="1"/>
    </row>
    <row r="1178" spans="1:31" x14ac:dyDescent="0.35">
      <c r="S1178" s="1"/>
    </row>
    <row r="1179" spans="1:31" x14ac:dyDescent="0.35">
      <c r="S1179" s="1"/>
    </row>
    <row r="1180" spans="1:31" x14ac:dyDescent="0.35">
      <c r="S1180" s="1"/>
    </row>
    <row r="1181" spans="1:31" x14ac:dyDescent="0.35">
      <c r="S1181" s="1"/>
    </row>
    <row r="1182" spans="1:31" x14ac:dyDescent="0.35">
      <c r="S1182" s="1"/>
    </row>
    <row r="1183" spans="1:31" x14ac:dyDescent="0.35">
      <c r="S1183" s="1"/>
    </row>
    <row r="1184" spans="1:31" x14ac:dyDescent="0.35">
      <c r="S1184" s="1"/>
    </row>
    <row r="1185" spans="19:19" x14ac:dyDescent="0.35">
      <c r="S1185" s="1"/>
    </row>
    <row r="1186" spans="19:19" x14ac:dyDescent="0.35">
      <c r="S1186" s="1"/>
    </row>
    <row r="1187" spans="19:19" x14ac:dyDescent="0.35">
      <c r="S1187" s="1"/>
    </row>
    <row r="1188" spans="19:19" x14ac:dyDescent="0.35">
      <c r="S1188" s="1"/>
    </row>
    <row r="1189" spans="19:19" x14ac:dyDescent="0.35">
      <c r="S1189" s="1"/>
    </row>
    <row r="1190" spans="19:19" x14ac:dyDescent="0.35">
      <c r="S1190" s="1"/>
    </row>
    <row r="1191" spans="19:19" x14ac:dyDescent="0.35">
      <c r="S1191" s="1"/>
    </row>
    <row r="1192" spans="19:19" x14ac:dyDescent="0.35">
      <c r="S1192" s="1"/>
    </row>
    <row r="1193" spans="19:19" x14ac:dyDescent="0.35">
      <c r="S1193" s="1"/>
    </row>
    <row r="1194" spans="19:19" x14ac:dyDescent="0.35">
      <c r="S1194" s="1"/>
    </row>
    <row r="1195" spans="19:19" x14ac:dyDescent="0.35">
      <c r="S1195" s="1"/>
    </row>
    <row r="1196" spans="19:19" x14ac:dyDescent="0.35">
      <c r="S1196" s="1"/>
    </row>
    <row r="1197" spans="19:19" x14ac:dyDescent="0.35">
      <c r="S1197" s="1"/>
    </row>
    <row r="1198" spans="19:19" x14ac:dyDescent="0.35">
      <c r="S1198" s="1"/>
    </row>
    <row r="1199" spans="19:19" x14ac:dyDescent="0.35">
      <c r="S1199" s="1"/>
    </row>
    <row r="1200" spans="19:19" x14ac:dyDescent="0.35">
      <c r="S1200" s="1"/>
    </row>
    <row r="1201" spans="1:31" x14ac:dyDescent="0.35">
      <c r="S1201" s="1"/>
    </row>
    <row r="1202" spans="1:31" x14ac:dyDescent="0.35">
      <c r="S1202" s="1"/>
    </row>
    <row r="1203" spans="1:31" x14ac:dyDescent="0.35">
      <c r="S1203" s="1"/>
    </row>
    <row r="1204" spans="1:31" x14ac:dyDescent="0.35">
      <c r="S1204" s="1"/>
    </row>
    <row r="1205" spans="1:31" x14ac:dyDescent="0.35">
      <c r="S1205" s="1"/>
    </row>
    <row r="1206" spans="1:31" ht="15" thickBot="1" x14ac:dyDescent="0.4">
      <c r="S1206" s="1"/>
    </row>
    <row r="1207" spans="1:31" ht="15" thickTop="1" x14ac:dyDescent="0.35">
      <c r="A1207" s="7"/>
      <c r="B1207" s="7"/>
      <c r="C1207" s="7"/>
      <c r="D1207" s="7"/>
      <c r="E1207" s="7"/>
      <c r="F1207" s="7"/>
      <c r="G1207" s="7"/>
      <c r="H1207" s="8"/>
      <c r="I1207" s="7"/>
      <c r="J1207" s="7"/>
      <c r="K1207" s="7"/>
      <c r="L1207" s="7"/>
      <c r="M1207" s="7"/>
      <c r="N1207" s="7"/>
      <c r="O1207" s="7"/>
      <c r="P1207" s="7"/>
      <c r="Q1207" s="7"/>
      <c r="R1207" s="8"/>
      <c r="S1207" s="9"/>
      <c r="T1207" s="7"/>
      <c r="U1207" s="7"/>
      <c r="V1207" s="7"/>
      <c r="W1207" s="7"/>
      <c r="X1207" s="7"/>
      <c r="Y1207" s="10"/>
      <c r="Z1207" s="11"/>
      <c r="AA1207" s="11"/>
      <c r="AB1207" s="11"/>
      <c r="AC1207" s="11"/>
    </row>
    <row r="1208" spans="1:31" x14ac:dyDescent="0.35">
      <c r="A1208" t="s">
        <v>6</v>
      </c>
      <c r="B1208" t="s">
        <v>10</v>
      </c>
      <c r="C1208" t="s">
        <v>16</v>
      </c>
      <c r="D1208" t="s">
        <v>19</v>
      </c>
      <c r="E1208" t="s">
        <v>17</v>
      </c>
      <c r="F1208" t="s">
        <v>18</v>
      </c>
      <c r="G1208" t="s">
        <v>11</v>
      </c>
      <c r="H1208" s="4">
        <v>7372</v>
      </c>
      <c r="I1208" t="s">
        <v>24</v>
      </c>
      <c r="J1208" t="s">
        <v>37</v>
      </c>
      <c r="K1208" t="s">
        <v>20</v>
      </c>
      <c r="L1208" t="s">
        <v>22</v>
      </c>
      <c r="M1208" t="s">
        <v>23</v>
      </c>
      <c r="N1208" t="s">
        <v>11</v>
      </c>
      <c r="O1208" t="s">
        <v>96</v>
      </c>
      <c r="P1208">
        <v>488358</v>
      </c>
      <c r="Q1208">
        <v>41443819200075</v>
      </c>
      <c r="R1208" s="4" t="s">
        <v>97</v>
      </c>
      <c r="S1208" s="1">
        <v>45757.643055555556</v>
      </c>
      <c r="T1208" t="s">
        <v>98</v>
      </c>
      <c r="U1208" t="s">
        <v>12</v>
      </c>
      <c r="V1208" t="s">
        <v>99</v>
      </c>
      <c r="W1208" t="s">
        <v>14</v>
      </c>
      <c r="X1208" t="s">
        <v>15</v>
      </c>
      <c r="Y1208" s="6" t="str">
        <f>+IF(G1208=N1208,"Domestique","Autre")</f>
        <v>Domestique</v>
      </c>
      <c r="Z1208" s="5">
        <v>0.85</v>
      </c>
      <c r="AA1208" s="5" t="s">
        <v>1268</v>
      </c>
      <c r="AB1208" s="5" t="s">
        <v>1269</v>
      </c>
      <c r="AC1208" s="5" t="s">
        <v>1270</v>
      </c>
      <c r="AD1208">
        <f>COUNTIFS($AE$2:$AE$2432,AE1208)</f>
        <v>1</v>
      </c>
      <c r="AE1208" t="str">
        <f>+B1208&amp;C1208&amp;D1208&amp;E1208&amp;F1208&amp;G1208&amp;H1208&amp;I1208&amp;J1208&amp;K1208&amp;L1208&amp;M1208&amp;N1208</f>
        <v>En face-Ã -faceSociÃ©tÃ© ou assimilÃ©eBÃ©nÃ©ficiaire non PPE&lt; 12 moisComplet Ã  jourFrance [FR]7372Aucune occurence (12 mois glissants)VADCB/Visa MastercardUniquee-paiement avec 3D SecureFrance [FR]</v>
      </c>
    </row>
    <row r="1209" spans="1:31" x14ac:dyDescent="0.35">
      <c r="S1209" s="1"/>
    </row>
    <row r="1210" spans="1:31" x14ac:dyDescent="0.35">
      <c r="S1210" s="1"/>
    </row>
    <row r="1211" spans="1:31" x14ac:dyDescent="0.35">
      <c r="H1211"/>
      <c r="S1211" s="1"/>
    </row>
    <row r="1212" spans="1:31" x14ac:dyDescent="0.35">
      <c r="S1212" s="1"/>
    </row>
    <row r="1213" spans="1:31" x14ac:dyDescent="0.35">
      <c r="S1213" s="1"/>
    </row>
    <row r="1214" spans="1:31" x14ac:dyDescent="0.35">
      <c r="S1214" s="1"/>
    </row>
    <row r="1215" spans="1:31" x14ac:dyDescent="0.35">
      <c r="S1215" s="1"/>
    </row>
    <row r="1216" spans="1:31" x14ac:dyDescent="0.35">
      <c r="S1216" s="1"/>
    </row>
    <row r="1217" spans="19:19" x14ac:dyDescent="0.35">
      <c r="S1217" s="1"/>
    </row>
    <row r="1218" spans="19:19" x14ac:dyDescent="0.35">
      <c r="S1218" s="1"/>
    </row>
    <row r="1219" spans="19:19" x14ac:dyDescent="0.35">
      <c r="S1219" s="1"/>
    </row>
    <row r="1220" spans="19:19" x14ac:dyDescent="0.35">
      <c r="S1220" s="1"/>
    </row>
    <row r="1221" spans="19:19" x14ac:dyDescent="0.35">
      <c r="S1221" s="1"/>
    </row>
    <row r="1222" spans="19:19" x14ac:dyDescent="0.35">
      <c r="S1222" s="1"/>
    </row>
    <row r="1223" spans="19:19" x14ac:dyDescent="0.35">
      <c r="S1223" s="1"/>
    </row>
    <row r="1224" spans="19:19" x14ac:dyDescent="0.35">
      <c r="S1224" s="1"/>
    </row>
    <row r="1225" spans="19:19" x14ac:dyDescent="0.35">
      <c r="S1225" s="1"/>
    </row>
    <row r="1226" spans="19:19" x14ac:dyDescent="0.35">
      <c r="S1226" s="1"/>
    </row>
    <row r="1227" spans="19:19" x14ac:dyDescent="0.35">
      <c r="S1227" s="1"/>
    </row>
    <row r="1228" spans="19:19" x14ac:dyDescent="0.35">
      <c r="S1228" s="1"/>
    </row>
    <row r="1229" spans="19:19" x14ac:dyDescent="0.35">
      <c r="S1229" s="1"/>
    </row>
    <row r="1230" spans="19:19" x14ac:dyDescent="0.35">
      <c r="S1230" s="1"/>
    </row>
    <row r="1231" spans="19:19" x14ac:dyDescent="0.35">
      <c r="S1231" s="1"/>
    </row>
    <row r="1232" spans="19:19" x14ac:dyDescent="0.35">
      <c r="S1232" s="1"/>
    </row>
    <row r="1233" spans="1:31" x14ac:dyDescent="0.35">
      <c r="S1233" s="1"/>
    </row>
    <row r="1234" spans="1:31" x14ac:dyDescent="0.35">
      <c r="S1234" s="1"/>
    </row>
    <row r="1235" spans="1:31" x14ac:dyDescent="0.35">
      <c r="S1235" s="1"/>
    </row>
    <row r="1236" spans="1:31" x14ac:dyDescent="0.35">
      <c r="S1236" s="1"/>
    </row>
    <row r="1237" spans="1:31" x14ac:dyDescent="0.35">
      <c r="S1237" s="1"/>
    </row>
    <row r="1238" spans="1:31" x14ac:dyDescent="0.35">
      <c r="S1238" s="1"/>
    </row>
    <row r="1239" spans="1:31" x14ac:dyDescent="0.35">
      <c r="S1239" s="1"/>
    </row>
    <row r="1240" spans="1:31" x14ac:dyDescent="0.35">
      <c r="S1240" s="1"/>
    </row>
    <row r="1241" spans="1:31" x14ac:dyDescent="0.35">
      <c r="S1241" s="1"/>
    </row>
    <row r="1242" spans="1:31" ht="15" thickBot="1" x14ac:dyDescent="0.4">
      <c r="S1242" s="1"/>
    </row>
    <row r="1243" spans="1:31" ht="15" thickTop="1" x14ac:dyDescent="0.35">
      <c r="A1243" s="7"/>
      <c r="B1243" s="7"/>
      <c r="C1243" s="7"/>
      <c r="D1243" s="7"/>
      <c r="E1243" s="7"/>
      <c r="F1243" s="7"/>
      <c r="G1243" s="7"/>
      <c r="H1243" s="8"/>
      <c r="I1243" s="7"/>
      <c r="J1243" s="7"/>
      <c r="K1243" s="7"/>
      <c r="L1243" s="7"/>
      <c r="M1243" s="7"/>
      <c r="N1243" s="7"/>
      <c r="O1243" s="7"/>
      <c r="P1243" s="7"/>
      <c r="Q1243" s="7"/>
      <c r="R1243" s="8"/>
      <c r="S1243" s="9"/>
      <c r="T1243" s="7"/>
      <c r="U1243" s="7"/>
      <c r="V1243" s="7"/>
      <c r="W1243" s="7"/>
      <c r="X1243" s="7"/>
      <c r="Y1243" s="10"/>
      <c r="Z1243" s="11"/>
      <c r="AA1243" s="11"/>
      <c r="AB1243" s="11"/>
      <c r="AC1243" s="11"/>
    </row>
    <row r="1244" spans="1:31" x14ac:dyDescent="0.35">
      <c r="A1244" t="s">
        <v>6</v>
      </c>
      <c r="B1244" t="s">
        <v>10</v>
      </c>
      <c r="C1244" t="s">
        <v>16</v>
      </c>
      <c r="D1244" t="s">
        <v>19</v>
      </c>
      <c r="E1244" t="s">
        <v>17</v>
      </c>
      <c r="F1244" t="s">
        <v>18</v>
      </c>
      <c r="G1244" t="s">
        <v>11</v>
      </c>
      <c r="H1244" s="4">
        <v>5965</v>
      </c>
      <c r="I1244" t="s">
        <v>24</v>
      </c>
      <c r="J1244" t="s">
        <v>37</v>
      </c>
      <c r="K1244" t="s">
        <v>20</v>
      </c>
      <c r="L1244" t="s">
        <v>22</v>
      </c>
      <c r="M1244" t="s">
        <v>23</v>
      </c>
      <c r="N1244" t="s">
        <v>107</v>
      </c>
      <c r="O1244" t="s">
        <v>103</v>
      </c>
      <c r="P1244">
        <v>481809</v>
      </c>
      <c r="Q1244">
        <v>81156775900014</v>
      </c>
      <c r="R1244" s="4" t="s">
        <v>47</v>
      </c>
      <c r="S1244" s="1">
        <v>45742.660416666666</v>
      </c>
      <c r="T1244" t="s">
        <v>104</v>
      </c>
      <c r="U1244" t="s">
        <v>49</v>
      </c>
      <c r="V1244" t="s">
        <v>105</v>
      </c>
      <c r="W1244" t="s">
        <v>14</v>
      </c>
      <c r="X1244" t="s">
        <v>106</v>
      </c>
      <c r="Y1244" s="6" t="str">
        <f>+IF(G1244=N1244,"Domestique","Autre")</f>
        <v>Autre</v>
      </c>
      <c r="Z1244" s="5">
        <v>1.1000000000000001</v>
      </c>
      <c r="AA1244" s="5" t="s">
        <v>1269</v>
      </c>
      <c r="AB1244" s="5" t="s">
        <v>1269</v>
      </c>
      <c r="AC1244" s="5" t="s">
        <v>1270</v>
      </c>
      <c r="AD1244">
        <f>COUNTIFS($AE$2:$AE$2432,AE1244)</f>
        <v>1</v>
      </c>
      <c r="AE1244" t="str">
        <f>+B1244&amp;C1244&amp;D1244&amp;E1244&amp;F1244&amp;G1244&amp;H1244&amp;I1244&amp;J1244&amp;K1244&amp;L1244&amp;M1244&amp;N1244</f>
        <v>En face-Ã -faceSociÃ©tÃ© ou assimilÃ©eBÃ©nÃ©ficiaire non PPE&lt; 12 moisComplet Ã  jourFrance [FR]5965Aucune occurence (12 mois glissants)VADCB/Visa MastercardUniquee-paiement avec 3D SecureEspagne [ES]</v>
      </c>
    </row>
    <row r="1245" spans="1:31" x14ac:dyDescent="0.35">
      <c r="S1245" s="1"/>
    </row>
    <row r="1246" spans="1:31" x14ac:dyDescent="0.35">
      <c r="S1246" s="1"/>
    </row>
    <row r="1247" spans="1:31" x14ac:dyDescent="0.35">
      <c r="H1247"/>
      <c r="S1247" s="1"/>
    </row>
    <row r="1248" spans="1:31" x14ac:dyDescent="0.35">
      <c r="S1248" s="1"/>
    </row>
    <row r="1249" spans="19:19" x14ac:dyDescent="0.35">
      <c r="S1249" s="1"/>
    </row>
    <row r="1250" spans="19:19" x14ac:dyDescent="0.35">
      <c r="S1250" s="1"/>
    </row>
    <row r="1251" spans="19:19" x14ac:dyDescent="0.35">
      <c r="S1251" s="1"/>
    </row>
    <row r="1252" spans="19:19" x14ac:dyDescent="0.35">
      <c r="S1252" s="1"/>
    </row>
    <row r="1253" spans="19:19" x14ac:dyDescent="0.35">
      <c r="S1253" s="1"/>
    </row>
    <row r="1254" spans="19:19" x14ac:dyDescent="0.35">
      <c r="S1254" s="1"/>
    </row>
    <row r="1255" spans="19:19" x14ac:dyDescent="0.35">
      <c r="S1255" s="1"/>
    </row>
    <row r="1256" spans="19:19" x14ac:dyDescent="0.35">
      <c r="S1256" s="1"/>
    </row>
    <row r="1257" spans="19:19" x14ac:dyDescent="0.35">
      <c r="S1257" s="1"/>
    </row>
    <row r="1258" spans="19:19" x14ac:dyDescent="0.35">
      <c r="S1258" s="1"/>
    </row>
    <row r="1259" spans="19:19" x14ac:dyDescent="0.35">
      <c r="S1259" s="1"/>
    </row>
    <row r="1260" spans="19:19" x14ac:dyDescent="0.35">
      <c r="S1260" s="1"/>
    </row>
    <row r="1261" spans="19:19" x14ac:dyDescent="0.35">
      <c r="S1261" s="1"/>
    </row>
    <row r="1262" spans="19:19" x14ac:dyDescent="0.35">
      <c r="S1262" s="1"/>
    </row>
    <row r="1263" spans="19:19" x14ac:dyDescent="0.35">
      <c r="S1263" s="1"/>
    </row>
    <row r="1264" spans="19:19" x14ac:dyDescent="0.35">
      <c r="S1264" s="1"/>
    </row>
    <row r="1265" spans="1:31" x14ac:dyDescent="0.35">
      <c r="S1265" s="1"/>
    </row>
    <row r="1266" spans="1:31" x14ac:dyDescent="0.35">
      <c r="S1266" s="1"/>
    </row>
    <row r="1267" spans="1:31" x14ac:dyDescent="0.35">
      <c r="S1267" s="1"/>
    </row>
    <row r="1268" spans="1:31" x14ac:dyDescent="0.35">
      <c r="S1268" s="1"/>
    </row>
    <row r="1269" spans="1:31" x14ac:dyDescent="0.35">
      <c r="S1269" s="1"/>
    </row>
    <row r="1270" spans="1:31" x14ac:dyDescent="0.35">
      <c r="S1270" s="1"/>
    </row>
    <row r="1271" spans="1:31" x14ac:dyDescent="0.35">
      <c r="S1271" s="1"/>
    </row>
    <row r="1272" spans="1:31" x14ac:dyDescent="0.35">
      <c r="S1272" s="1"/>
    </row>
    <row r="1273" spans="1:31" x14ac:dyDescent="0.35">
      <c r="S1273" s="1"/>
    </row>
    <row r="1274" spans="1:31" x14ac:dyDescent="0.35">
      <c r="S1274" s="1"/>
    </row>
    <row r="1275" spans="1:31" x14ac:dyDescent="0.35">
      <c r="S1275" s="1"/>
    </row>
    <row r="1276" spans="1:31" x14ac:dyDescent="0.35">
      <c r="S1276" s="1"/>
    </row>
    <row r="1277" spans="1:31" x14ac:dyDescent="0.35">
      <c r="S1277" s="1"/>
    </row>
    <row r="1278" spans="1:31" ht="15" thickBot="1" x14ac:dyDescent="0.4">
      <c r="S1278" s="1"/>
    </row>
    <row r="1279" spans="1:31" ht="15" thickTop="1" x14ac:dyDescent="0.35">
      <c r="A1279" s="7"/>
      <c r="B1279" s="7"/>
      <c r="C1279" s="7"/>
      <c r="D1279" s="7"/>
      <c r="E1279" s="7"/>
      <c r="F1279" s="7"/>
      <c r="G1279" s="7"/>
      <c r="H1279" s="8"/>
      <c r="I1279" s="7"/>
      <c r="J1279" s="7"/>
      <c r="K1279" s="7"/>
      <c r="L1279" s="7"/>
      <c r="M1279" s="7"/>
      <c r="N1279" s="7"/>
      <c r="O1279" s="7"/>
      <c r="P1279" s="7"/>
      <c r="Q1279" s="7"/>
      <c r="R1279" s="8"/>
      <c r="S1279" s="9"/>
      <c r="T1279" s="7"/>
      <c r="U1279" s="7"/>
      <c r="V1279" s="7"/>
      <c r="W1279" s="7"/>
      <c r="X1279" s="7"/>
      <c r="Y1279" s="10"/>
      <c r="Z1279" s="11"/>
      <c r="AA1279" s="11"/>
      <c r="AB1279" s="11"/>
      <c r="AC1279" s="11"/>
    </row>
    <row r="1280" spans="1:31" x14ac:dyDescent="0.35">
      <c r="A1280" t="s">
        <v>6</v>
      </c>
      <c r="B1280" t="s">
        <v>10</v>
      </c>
      <c r="C1280" t="s">
        <v>16</v>
      </c>
      <c r="D1280" t="s">
        <v>19</v>
      </c>
      <c r="E1280" t="s">
        <v>17</v>
      </c>
      <c r="F1280" t="s">
        <v>18</v>
      </c>
      <c r="G1280" t="s">
        <v>11</v>
      </c>
      <c r="H1280" s="4">
        <v>5200</v>
      </c>
      <c r="I1280" t="s">
        <v>24</v>
      </c>
      <c r="J1280" t="s">
        <v>37</v>
      </c>
      <c r="K1280" t="s">
        <v>20</v>
      </c>
      <c r="L1280" t="s">
        <v>22</v>
      </c>
      <c r="M1280" t="s">
        <v>23</v>
      </c>
      <c r="N1280" t="s">
        <v>11</v>
      </c>
      <c r="O1280" t="s">
        <v>128</v>
      </c>
      <c r="P1280">
        <v>478734</v>
      </c>
      <c r="Q1280">
        <v>41809639203087</v>
      </c>
      <c r="R1280" s="4" t="s">
        <v>129</v>
      </c>
      <c r="S1280" s="1">
        <v>45733.644444444442</v>
      </c>
      <c r="T1280" t="s">
        <v>130</v>
      </c>
      <c r="U1280" t="s">
        <v>35</v>
      </c>
      <c r="V1280" t="s">
        <v>131</v>
      </c>
      <c r="W1280" t="s">
        <v>14</v>
      </c>
      <c r="X1280" t="s">
        <v>15</v>
      </c>
      <c r="Y1280" s="6" t="str">
        <f>+IF(G1280=N1280,"Domestique","Autre")</f>
        <v>Domestique</v>
      </c>
      <c r="Z1280" s="5">
        <v>0.85</v>
      </c>
      <c r="AA1280" s="5" t="s">
        <v>1268</v>
      </c>
      <c r="AB1280" s="5" t="s">
        <v>1269</v>
      </c>
      <c r="AC1280" s="5" t="s">
        <v>1270</v>
      </c>
      <c r="AD1280">
        <f>COUNTIFS($AE$2:$AE$2432,AE1280)</f>
        <v>1</v>
      </c>
      <c r="AE1280" t="str">
        <f>+B1280&amp;C1280&amp;D1280&amp;E1280&amp;F1280&amp;G1280&amp;H1280&amp;I1280&amp;J1280&amp;K1280&amp;L1280&amp;M1280&amp;N1280</f>
        <v>En face-Ã -faceSociÃ©tÃ© ou assimilÃ©eBÃ©nÃ©ficiaire non PPE&lt; 12 moisComplet Ã  jourFrance [FR]5200Aucune occurence (12 mois glissants)VADCB/Visa MastercardUniquee-paiement avec 3D SecureFrance [FR]</v>
      </c>
    </row>
    <row r="1281" spans="8:19" x14ac:dyDescent="0.35">
      <c r="S1281" s="1"/>
    </row>
    <row r="1282" spans="8:19" x14ac:dyDescent="0.35">
      <c r="S1282" s="1"/>
    </row>
    <row r="1283" spans="8:19" x14ac:dyDescent="0.35">
      <c r="H1283"/>
      <c r="S1283" s="1"/>
    </row>
    <row r="1284" spans="8:19" x14ac:dyDescent="0.35">
      <c r="S1284" s="1"/>
    </row>
    <row r="1285" spans="8:19" x14ac:dyDescent="0.35">
      <c r="S1285" s="1"/>
    </row>
    <row r="1286" spans="8:19" x14ac:dyDescent="0.35">
      <c r="S1286" s="1"/>
    </row>
    <row r="1287" spans="8:19" x14ac:dyDescent="0.35">
      <c r="S1287" s="1"/>
    </row>
    <row r="1288" spans="8:19" x14ac:dyDescent="0.35">
      <c r="S1288" s="1"/>
    </row>
    <row r="1289" spans="8:19" x14ac:dyDescent="0.35">
      <c r="S1289" s="1"/>
    </row>
    <row r="1290" spans="8:19" x14ac:dyDescent="0.35">
      <c r="S1290" s="1"/>
    </row>
    <row r="1291" spans="8:19" x14ac:dyDescent="0.35">
      <c r="S1291" s="1"/>
    </row>
    <row r="1292" spans="8:19" x14ac:dyDescent="0.35">
      <c r="S1292" s="1"/>
    </row>
    <row r="1293" spans="8:19" x14ac:dyDescent="0.35">
      <c r="S1293" s="1"/>
    </row>
    <row r="1294" spans="8:19" x14ac:dyDescent="0.35">
      <c r="S1294" s="1"/>
    </row>
    <row r="1295" spans="8:19" x14ac:dyDescent="0.35">
      <c r="S1295" s="1"/>
    </row>
    <row r="1296" spans="8:19" x14ac:dyDescent="0.35">
      <c r="S1296" s="1"/>
    </row>
    <row r="1297" spans="19:19" x14ac:dyDescent="0.35">
      <c r="S1297" s="1"/>
    </row>
    <row r="1298" spans="19:19" x14ac:dyDescent="0.35">
      <c r="S1298" s="1"/>
    </row>
    <row r="1299" spans="19:19" x14ac:dyDescent="0.35">
      <c r="S1299" s="1"/>
    </row>
    <row r="1300" spans="19:19" x14ac:dyDescent="0.35">
      <c r="S1300" s="1"/>
    </row>
    <row r="1301" spans="19:19" x14ac:dyDescent="0.35">
      <c r="S1301" s="1"/>
    </row>
    <row r="1302" spans="19:19" x14ac:dyDescent="0.35">
      <c r="S1302" s="1"/>
    </row>
    <row r="1303" spans="19:19" x14ac:dyDescent="0.35">
      <c r="S1303" s="1"/>
    </row>
    <row r="1304" spans="19:19" x14ac:dyDescent="0.35">
      <c r="S1304" s="1"/>
    </row>
    <row r="1305" spans="19:19" x14ac:dyDescent="0.35">
      <c r="S1305" s="1"/>
    </row>
    <row r="1306" spans="19:19" x14ac:dyDescent="0.35">
      <c r="S1306" s="1"/>
    </row>
    <row r="1307" spans="19:19" x14ac:dyDescent="0.35">
      <c r="S1307" s="1"/>
    </row>
    <row r="1308" spans="19:19" x14ac:dyDescent="0.35">
      <c r="S1308" s="1"/>
    </row>
    <row r="1309" spans="19:19" x14ac:dyDescent="0.35">
      <c r="S1309" s="1"/>
    </row>
    <row r="1310" spans="19:19" x14ac:dyDescent="0.35">
      <c r="S1310" s="1"/>
    </row>
    <row r="1311" spans="19:19" x14ac:dyDescent="0.35">
      <c r="S1311" s="1"/>
    </row>
    <row r="1312" spans="19:19" x14ac:dyDescent="0.35">
      <c r="S1312" s="1"/>
    </row>
    <row r="1313" spans="1:31" x14ac:dyDescent="0.35">
      <c r="S1313" s="1"/>
    </row>
    <row r="1314" spans="1:31" ht="15" thickBot="1" x14ac:dyDescent="0.4">
      <c r="S1314" s="1"/>
    </row>
    <row r="1315" spans="1:31" ht="15" thickTop="1" x14ac:dyDescent="0.35">
      <c r="A1315" s="7"/>
      <c r="B1315" s="7"/>
      <c r="C1315" s="7"/>
      <c r="D1315" s="7"/>
      <c r="E1315" s="7"/>
      <c r="F1315" s="7"/>
      <c r="G1315" s="7"/>
      <c r="H1315" s="8"/>
      <c r="I1315" s="7"/>
      <c r="J1315" s="7"/>
      <c r="K1315" s="7"/>
      <c r="L1315" s="7"/>
      <c r="M1315" s="7"/>
      <c r="N1315" s="7"/>
      <c r="O1315" s="7"/>
      <c r="P1315" s="7"/>
      <c r="Q1315" s="7"/>
      <c r="R1315" s="8"/>
      <c r="S1315" s="9"/>
      <c r="T1315" s="7"/>
      <c r="U1315" s="7"/>
      <c r="V1315" s="7"/>
      <c r="W1315" s="7"/>
      <c r="X1315" s="7"/>
      <c r="Y1315" s="10"/>
      <c r="Z1315" s="11"/>
      <c r="AA1315" s="11"/>
      <c r="AB1315" s="11"/>
      <c r="AC1315" s="11"/>
    </row>
    <row r="1316" spans="1:31" x14ac:dyDescent="0.35">
      <c r="A1316" t="s">
        <v>6</v>
      </c>
      <c r="B1316" t="s">
        <v>10</v>
      </c>
      <c r="C1316" t="s">
        <v>16</v>
      </c>
      <c r="D1316" t="s">
        <v>19</v>
      </c>
      <c r="E1316" t="s">
        <v>17</v>
      </c>
      <c r="F1316" t="s">
        <v>18</v>
      </c>
      <c r="G1316" t="s">
        <v>11</v>
      </c>
      <c r="H1316" s="4">
        <v>5935</v>
      </c>
      <c r="I1316" t="s">
        <v>24</v>
      </c>
      <c r="J1316" t="s">
        <v>37</v>
      </c>
      <c r="K1316" t="s">
        <v>20</v>
      </c>
      <c r="L1316" t="s">
        <v>22</v>
      </c>
      <c r="M1316" t="s">
        <v>23</v>
      </c>
      <c r="N1316" t="s">
        <v>11</v>
      </c>
      <c r="O1316" t="s">
        <v>160</v>
      </c>
      <c r="P1316">
        <v>471455</v>
      </c>
      <c r="Q1316">
        <v>58209337300063</v>
      </c>
      <c r="R1316" s="4" t="s">
        <v>47</v>
      </c>
      <c r="S1316" s="1">
        <v>45709.695833333331</v>
      </c>
      <c r="T1316" t="s">
        <v>161</v>
      </c>
      <c r="U1316" t="s">
        <v>49</v>
      </c>
      <c r="V1316" t="s">
        <v>162</v>
      </c>
      <c r="W1316" t="s">
        <v>14</v>
      </c>
      <c r="X1316" t="s">
        <v>15</v>
      </c>
      <c r="Y1316" s="6" t="str">
        <f>+IF(G1316=N1316,"Domestique","Autre")</f>
        <v>Domestique</v>
      </c>
      <c r="Z1316" s="5">
        <v>0.85</v>
      </c>
      <c r="AA1316" s="5" t="s">
        <v>1268</v>
      </c>
      <c r="AB1316" s="5" t="s">
        <v>1269</v>
      </c>
      <c r="AC1316" s="5" t="s">
        <v>1270</v>
      </c>
      <c r="AD1316">
        <f>COUNTIFS($AE$2:$AE$2432,AE1316)</f>
        <v>1</v>
      </c>
      <c r="AE1316" t="str">
        <f>+B1316&amp;C1316&amp;D1316&amp;E1316&amp;F1316&amp;G1316&amp;H1316&amp;I1316&amp;J1316&amp;K1316&amp;L1316&amp;M1316&amp;N1316</f>
        <v>En face-Ã -faceSociÃ©tÃ© ou assimilÃ©eBÃ©nÃ©ficiaire non PPE&lt; 12 moisComplet Ã  jourFrance [FR]5935Aucune occurence (12 mois glissants)VADCB/Visa MastercardUniquee-paiement avec 3D SecureFrance [FR]</v>
      </c>
    </row>
    <row r="1317" spans="1:31" x14ac:dyDescent="0.35">
      <c r="S1317" s="1"/>
    </row>
    <row r="1318" spans="1:31" x14ac:dyDescent="0.35">
      <c r="S1318" s="1"/>
    </row>
    <row r="1319" spans="1:31" x14ac:dyDescent="0.35">
      <c r="H1319"/>
      <c r="S1319" s="1"/>
    </row>
    <row r="1320" spans="1:31" x14ac:dyDescent="0.35">
      <c r="S1320" s="1"/>
    </row>
    <row r="1321" spans="1:31" x14ac:dyDescent="0.35">
      <c r="S1321" s="1"/>
    </row>
    <row r="1322" spans="1:31" x14ac:dyDescent="0.35">
      <c r="S1322" s="1"/>
    </row>
    <row r="1323" spans="1:31" x14ac:dyDescent="0.35">
      <c r="S1323" s="1"/>
    </row>
    <row r="1324" spans="1:31" x14ac:dyDescent="0.35">
      <c r="S1324" s="1"/>
    </row>
    <row r="1325" spans="1:31" x14ac:dyDescent="0.35">
      <c r="S1325" s="1"/>
    </row>
    <row r="1326" spans="1:31" x14ac:dyDescent="0.35">
      <c r="S1326" s="1"/>
    </row>
    <row r="1327" spans="1:31" x14ac:dyDescent="0.35">
      <c r="S1327" s="1"/>
    </row>
    <row r="1328" spans="1:31" x14ac:dyDescent="0.35">
      <c r="S1328" s="1"/>
    </row>
    <row r="1329" spans="19:19" x14ac:dyDescent="0.35">
      <c r="S1329" s="1"/>
    </row>
    <row r="1330" spans="19:19" x14ac:dyDescent="0.35">
      <c r="S1330" s="1"/>
    </row>
    <row r="1331" spans="19:19" x14ac:dyDescent="0.35">
      <c r="S1331" s="1"/>
    </row>
    <row r="1332" spans="19:19" x14ac:dyDescent="0.35">
      <c r="S1332" s="1"/>
    </row>
    <row r="1333" spans="19:19" x14ac:dyDescent="0.35">
      <c r="S1333" s="1"/>
    </row>
    <row r="1334" spans="19:19" x14ac:dyDescent="0.35">
      <c r="S1334" s="1"/>
    </row>
    <row r="1335" spans="19:19" x14ac:dyDescent="0.35">
      <c r="S1335" s="1"/>
    </row>
    <row r="1336" spans="19:19" x14ac:dyDescent="0.35">
      <c r="S1336" s="1"/>
    </row>
    <row r="1337" spans="19:19" x14ac:dyDescent="0.35">
      <c r="S1337" s="1"/>
    </row>
    <row r="1338" spans="19:19" x14ac:dyDescent="0.35">
      <c r="S1338" s="1"/>
    </row>
    <row r="1339" spans="19:19" x14ac:dyDescent="0.35">
      <c r="S1339" s="1"/>
    </row>
    <row r="1340" spans="19:19" x14ac:dyDescent="0.35">
      <c r="S1340" s="1"/>
    </row>
    <row r="1341" spans="19:19" x14ac:dyDescent="0.35">
      <c r="S1341" s="1"/>
    </row>
    <row r="1342" spans="19:19" x14ac:dyDescent="0.35">
      <c r="S1342" s="1"/>
    </row>
    <row r="1343" spans="19:19" x14ac:dyDescent="0.35">
      <c r="S1343" s="1"/>
    </row>
    <row r="1344" spans="19:19" x14ac:dyDescent="0.35">
      <c r="S1344" s="1"/>
    </row>
    <row r="1345" spans="1:31" x14ac:dyDescent="0.35">
      <c r="S1345" s="1"/>
    </row>
    <row r="1346" spans="1:31" x14ac:dyDescent="0.35">
      <c r="S1346" s="1"/>
    </row>
    <row r="1347" spans="1:31" x14ac:dyDescent="0.35">
      <c r="S1347" s="1"/>
    </row>
    <row r="1348" spans="1:31" x14ac:dyDescent="0.35">
      <c r="S1348" s="1"/>
    </row>
    <row r="1349" spans="1:31" x14ac:dyDescent="0.35">
      <c r="S1349" s="1"/>
    </row>
    <row r="1350" spans="1:31" ht="15" thickBot="1" x14ac:dyDescent="0.4">
      <c r="S1350" s="1"/>
    </row>
    <row r="1351" spans="1:31" ht="15" thickTop="1" x14ac:dyDescent="0.35">
      <c r="A1351" s="7"/>
      <c r="B1351" s="7"/>
      <c r="C1351" s="7"/>
      <c r="D1351" s="7"/>
      <c r="E1351" s="7"/>
      <c r="F1351" s="7"/>
      <c r="G1351" s="7"/>
      <c r="H1351" s="8"/>
      <c r="I1351" s="7"/>
      <c r="J1351" s="7"/>
      <c r="K1351" s="7"/>
      <c r="L1351" s="7"/>
      <c r="M1351" s="7"/>
      <c r="N1351" s="7"/>
      <c r="O1351" s="7"/>
      <c r="P1351" s="7"/>
      <c r="Q1351" s="7"/>
      <c r="R1351" s="8"/>
      <c r="S1351" s="9"/>
      <c r="T1351" s="7"/>
      <c r="U1351" s="7"/>
      <c r="V1351" s="7"/>
      <c r="W1351" s="7"/>
      <c r="X1351" s="7"/>
      <c r="Y1351" s="10"/>
      <c r="Z1351" s="11"/>
      <c r="AA1351" s="11"/>
      <c r="AB1351" s="11"/>
      <c r="AC1351" s="11"/>
    </row>
    <row r="1352" spans="1:31" x14ac:dyDescent="0.35">
      <c r="A1352" t="s">
        <v>6</v>
      </c>
      <c r="B1352" t="s">
        <v>10</v>
      </c>
      <c r="C1352" t="s">
        <v>16</v>
      </c>
      <c r="D1352" t="s">
        <v>19</v>
      </c>
      <c r="E1352" t="s">
        <v>17</v>
      </c>
      <c r="F1352" t="s">
        <v>18</v>
      </c>
      <c r="G1352" t="s">
        <v>11</v>
      </c>
      <c r="H1352" s="4">
        <v>7372</v>
      </c>
      <c r="I1352" t="s">
        <v>24</v>
      </c>
      <c r="J1352" t="s">
        <v>37</v>
      </c>
      <c r="K1352" t="s">
        <v>294</v>
      </c>
      <c r="L1352" t="s">
        <v>22</v>
      </c>
      <c r="M1352" t="s">
        <v>23</v>
      </c>
      <c r="N1352" t="s">
        <v>11</v>
      </c>
      <c r="O1352" t="s">
        <v>289</v>
      </c>
      <c r="P1352">
        <v>442324</v>
      </c>
      <c r="Q1352">
        <v>82870175500054</v>
      </c>
      <c r="R1352" s="4" t="s">
        <v>290</v>
      </c>
      <c r="S1352" s="1">
        <v>45621.59652777778</v>
      </c>
      <c r="T1352" t="s">
        <v>291</v>
      </c>
      <c r="U1352" t="s">
        <v>292</v>
      </c>
      <c r="V1352" t="s">
        <v>293</v>
      </c>
      <c r="W1352" t="s">
        <v>14</v>
      </c>
      <c r="X1352" t="s">
        <v>15</v>
      </c>
      <c r="Y1352" s="6" t="str">
        <f>+IF(G1352=N1352,"Domestique","Autre")</f>
        <v>Domestique</v>
      </c>
      <c r="Z1352" s="5">
        <v>1.1000000000000001</v>
      </c>
      <c r="AA1352" s="5" t="s">
        <v>1269</v>
      </c>
      <c r="AB1352" s="5" t="s">
        <v>1269</v>
      </c>
      <c r="AC1352" s="5" t="s">
        <v>1270</v>
      </c>
      <c r="AD1352">
        <f>COUNTIFS($AE$2:$AE$2432,AE1352)</f>
        <v>1</v>
      </c>
      <c r="AE1352" t="str">
        <f>+B1352&amp;C1352&amp;D1352&amp;E1352&amp;F1352&amp;G1352&amp;H1352&amp;I1352&amp;J1352&amp;K1352&amp;L1352&amp;M1352&amp;N1352</f>
        <v>En face-Ã -faceSociÃ©tÃ© ou assimilÃ©eBÃ©nÃ©ficiaire non PPE&lt; 12 moisComplet Ã  jourFrance [FR]7372Aucune occurence (12 mois glissants)VADTous les Moyens de paiementUniquee-paiement avec 3D SecureFrance [FR]</v>
      </c>
    </row>
    <row r="1353" spans="1:31" x14ac:dyDescent="0.35">
      <c r="S1353" s="1"/>
    </row>
    <row r="1354" spans="1:31" x14ac:dyDescent="0.35">
      <c r="S1354" s="1"/>
    </row>
    <row r="1355" spans="1:31" x14ac:dyDescent="0.35">
      <c r="H1355"/>
      <c r="S1355" s="1"/>
    </row>
    <row r="1356" spans="1:31" x14ac:dyDescent="0.35">
      <c r="S1356" s="1"/>
    </row>
    <row r="1357" spans="1:31" x14ac:dyDescent="0.35">
      <c r="S1357" s="1"/>
    </row>
    <row r="1358" spans="1:31" x14ac:dyDescent="0.35">
      <c r="S1358" s="1"/>
    </row>
    <row r="1359" spans="1:31" x14ac:dyDescent="0.35">
      <c r="S1359" s="1"/>
    </row>
    <row r="1360" spans="1:31" x14ac:dyDescent="0.35">
      <c r="S1360" s="1"/>
    </row>
    <row r="1361" spans="19:19" x14ac:dyDescent="0.35">
      <c r="S1361" s="1"/>
    </row>
    <row r="1362" spans="19:19" x14ac:dyDescent="0.35">
      <c r="S1362" s="1"/>
    </row>
    <row r="1363" spans="19:19" x14ac:dyDescent="0.35">
      <c r="S1363" s="1"/>
    </row>
    <row r="1364" spans="19:19" x14ac:dyDescent="0.35">
      <c r="S1364" s="1"/>
    </row>
    <row r="1365" spans="19:19" x14ac:dyDescent="0.35">
      <c r="S1365" s="1"/>
    </row>
    <row r="1366" spans="19:19" x14ac:dyDescent="0.35">
      <c r="S1366" s="1"/>
    </row>
    <row r="1367" spans="19:19" x14ac:dyDescent="0.35">
      <c r="S1367" s="1"/>
    </row>
    <row r="1368" spans="19:19" x14ac:dyDescent="0.35">
      <c r="S1368" s="1"/>
    </row>
    <row r="1369" spans="19:19" x14ac:dyDescent="0.35">
      <c r="S1369" s="1"/>
    </row>
    <row r="1370" spans="19:19" x14ac:dyDescent="0.35">
      <c r="S1370" s="1"/>
    </row>
    <row r="1371" spans="19:19" x14ac:dyDescent="0.35">
      <c r="S1371" s="1"/>
    </row>
    <row r="1372" spans="19:19" x14ac:dyDescent="0.35">
      <c r="S1372" s="1"/>
    </row>
    <row r="1373" spans="19:19" x14ac:dyDescent="0.35">
      <c r="S1373" s="1"/>
    </row>
    <row r="1374" spans="19:19" x14ac:dyDescent="0.35">
      <c r="S1374" s="1"/>
    </row>
    <row r="1375" spans="19:19" x14ac:dyDescent="0.35">
      <c r="S1375" s="1"/>
    </row>
    <row r="1376" spans="19:19" x14ac:dyDescent="0.35">
      <c r="S1376" s="1"/>
    </row>
    <row r="1377" spans="1:31" x14ac:dyDescent="0.35">
      <c r="S1377" s="1"/>
    </row>
    <row r="1378" spans="1:31" x14ac:dyDescent="0.35">
      <c r="S1378" s="1"/>
    </row>
    <row r="1379" spans="1:31" x14ac:dyDescent="0.35">
      <c r="S1379" s="1"/>
    </row>
    <row r="1380" spans="1:31" x14ac:dyDescent="0.35">
      <c r="S1380" s="1"/>
    </row>
    <row r="1381" spans="1:31" x14ac:dyDescent="0.35">
      <c r="S1381" s="1"/>
    </row>
    <row r="1382" spans="1:31" x14ac:dyDescent="0.35">
      <c r="S1382" s="1"/>
    </row>
    <row r="1383" spans="1:31" x14ac:dyDescent="0.35">
      <c r="S1383" s="1"/>
    </row>
    <row r="1384" spans="1:31" x14ac:dyDescent="0.35">
      <c r="S1384" s="1"/>
    </row>
    <row r="1385" spans="1:31" x14ac:dyDescent="0.35">
      <c r="S1385" s="1"/>
    </row>
    <row r="1386" spans="1:31" ht="15" thickBot="1" x14ac:dyDescent="0.4">
      <c r="S1386" s="1"/>
    </row>
    <row r="1387" spans="1:31" ht="15" thickTop="1" x14ac:dyDescent="0.35">
      <c r="A1387" s="7"/>
      <c r="B1387" s="7"/>
      <c r="C1387" s="7"/>
      <c r="D1387" s="7"/>
      <c r="E1387" s="7"/>
      <c r="F1387" s="7"/>
      <c r="G1387" s="7"/>
      <c r="H1387" s="8"/>
      <c r="I1387" s="7"/>
      <c r="J1387" s="7"/>
      <c r="K1387" s="7"/>
      <c r="L1387" s="7"/>
      <c r="M1387" s="7"/>
      <c r="N1387" s="7"/>
      <c r="O1387" s="7"/>
      <c r="P1387" s="7"/>
      <c r="Q1387" s="7"/>
      <c r="R1387" s="8"/>
      <c r="S1387" s="9"/>
      <c r="T1387" s="7"/>
      <c r="U1387" s="7"/>
      <c r="V1387" s="7"/>
      <c r="W1387" s="7"/>
      <c r="X1387" s="7"/>
      <c r="Y1387" s="10"/>
      <c r="Z1387" s="11"/>
      <c r="AA1387" s="11"/>
      <c r="AB1387" s="11"/>
      <c r="AC1387" s="11"/>
    </row>
    <row r="1388" spans="1:31" x14ac:dyDescent="0.35">
      <c r="A1388" t="s">
        <v>6</v>
      </c>
      <c r="B1388" t="s">
        <v>10</v>
      </c>
      <c r="C1388" t="s">
        <v>16</v>
      </c>
      <c r="D1388" t="s">
        <v>19</v>
      </c>
      <c r="E1388" t="s">
        <v>17</v>
      </c>
      <c r="F1388" t="s">
        <v>18</v>
      </c>
      <c r="G1388" t="s">
        <v>11</v>
      </c>
      <c r="H1388" s="4">
        <v>5965</v>
      </c>
      <c r="I1388" t="s">
        <v>348</v>
      </c>
      <c r="J1388" t="s">
        <v>37</v>
      </c>
      <c r="K1388" t="s">
        <v>20</v>
      </c>
      <c r="L1388" t="s">
        <v>22</v>
      </c>
      <c r="M1388" t="s">
        <v>23</v>
      </c>
      <c r="N1388" t="s">
        <v>11</v>
      </c>
      <c r="O1388" t="s">
        <v>343</v>
      </c>
      <c r="P1388">
        <v>428170</v>
      </c>
      <c r="Q1388">
        <v>43264758400056</v>
      </c>
      <c r="R1388" s="4" t="s">
        <v>344</v>
      </c>
      <c r="S1388" s="1">
        <v>45583.773611111108</v>
      </c>
      <c r="T1388" t="s">
        <v>345</v>
      </c>
      <c r="U1388" t="s">
        <v>12</v>
      </c>
      <c r="V1388" t="s">
        <v>346</v>
      </c>
      <c r="W1388" t="s">
        <v>14</v>
      </c>
      <c r="X1388" t="s">
        <v>347</v>
      </c>
      <c r="Y1388" s="6" t="str">
        <f>+IF(G1388=N1388,"Domestique","Autre")</f>
        <v>Domestique</v>
      </c>
      <c r="Z1388" s="5">
        <v>2.35</v>
      </c>
      <c r="AA1388" s="5" t="s">
        <v>1272</v>
      </c>
      <c r="AB1388" s="5" t="s">
        <v>1273</v>
      </c>
      <c r="AC1388" s="5" t="s">
        <v>1271</v>
      </c>
      <c r="AD1388">
        <f>COUNTIFS($AE$2:$AE$2432,AE1388)</f>
        <v>1</v>
      </c>
      <c r="AE1388" t="str">
        <f>+B1388&amp;C1388&amp;D1388&amp;E1388&amp;F1388&amp;G1388&amp;H1388&amp;I1388&amp;J1388&amp;K1388&amp;L1388&amp;M1388&amp;N1388</f>
        <v>En face-Ã -faceSociÃ©tÃ© ou assimilÃ©eBÃ©nÃ©ficiaire non PPE&lt; 12 moisComplet Ã  jourFrance [FR]5965Une occurence (12 mois glissants)VADCB/Visa MastercardUniquee-paiement avec 3D SecureFrance [FR]</v>
      </c>
    </row>
    <row r="1389" spans="1:31" x14ac:dyDescent="0.35">
      <c r="S1389" s="1"/>
    </row>
    <row r="1390" spans="1:31" x14ac:dyDescent="0.35">
      <c r="S1390" s="1"/>
    </row>
    <row r="1391" spans="1:31" x14ac:dyDescent="0.35">
      <c r="H1391"/>
      <c r="S1391" s="1"/>
    </row>
    <row r="1392" spans="1:31" x14ac:dyDescent="0.35">
      <c r="S1392" s="1"/>
    </row>
    <row r="1393" spans="19:19" x14ac:dyDescent="0.35">
      <c r="S1393" s="1"/>
    </row>
    <row r="1394" spans="19:19" x14ac:dyDescent="0.35">
      <c r="S1394" s="1"/>
    </row>
    <row r="1395" spans="19:19" x14ac:dyDescent="0.35">
      <c r="S1395" s="1"/>
    </row>
    <row r="1396" spans="19:19" x14ac:dyDescent="0.35">
      <c r="S1396" s="1"/>
    </row>
    <row r="1397" spans="19:19" x14ac:dyDescent="0.35">
      <c r="S1397" s="1"/>
    </row>
    <row r="1398" spans="19:19" x14ac:dyDescent="0.35">
      <c r="S1398" s="1"/>
    </row>
    <row r="1399" spans="19:19" x14ac:dyDescent="0.35">
      <c r="S1399" s="1"/>
    </row>
    <row r="1400" spans="19:19" x14ac:dyDescent="0.35">
      <c r="S1400" s="1"/>
    </row>
    <row r="1401" spans="19:19" x14ac:dyDescent="0.35">
      <c r="S1401" s="1"/>
    </row>
    <row r="1402" spans="19:19" x14ac:dyDescent="0.35">
      <c r="S1402" s="1"/>
    </row>
    <row r="1403" spans="19:19" x14ac:dyDescent="0.35">
      <c r="S1403" s="1"/>
    </row>
    <row r="1404" spans="19:19" x14ac:dyDescent="0.35">
      <c r="S1404" s="1"/>
    </row>
    <row r="1405" spans="19:19" x14ac:dyDescent="0.35">
      <c r="S1405" s="1"/>
    </row>
    <row r="1406" spans="19:19" x14ac:dyDescent="0.35">
      <c r="S1406" s="1"/>
    </row>
    <row r="1407" spans="19:19" x14ac:dyDescent="0.35">
      <c r="S1407" s="1"/>
    </row>
    <row r="1408" spans="19:19" x14ac:dyDescent="0.35">
      <c r="S1408" s="1"/>
    </row>
    <row r="1409" spans="1:31" x14ac:dyDescent="0.35">
      <c r="S1409" s="1"/>
    </row>
    <row r="1410" spans="1:31" x14ac:dyDescent="0.35">
      <c r="S1410" s="1"/>
    </row>
    <row r="1411" spans="1:31" x14ac:dyDescent="0.35">
      <c r="S1411" s="1"/>
    </row>
    <row r="1412" spans="1:31" x14ac:dyDescent="0.35">
      <c r="S1412" s="1"/>
    </row>
    <row r="1413" spans="1:31" x14ac:dyDescent="0.35">
      <c r="S1413" s="1"/>
    </row>
    <row r="1414" spans="1:31" x14ac:dyDescent="0.35">
      <c r="S1414" s="1"/>
    </row>
    <row r="1415" spans="1:31" x14ac:dyDescent="0.35">
      <c r="S1415" s="1"/>
    </row>
    <row r="1416" spans="1:31" x14ac:dyDescent="0.35">
      <c r="S1416" s="1"/>
    </row>
    <row r="1417" spans="1:31" x14ac:dyDescent="0.35">
      <c r="S1417" s="1"/>
    </row>
    <row r="1418" spans="1:31" x14ac:dyDescent="0.35">
      <c r="S1418" s="1"/>
    </row>
    <row r="1419" spans="1:31" x14ac:dyDescent="0.35">
      <c r="S1419" s="1"/>
    </row>
    <row r="1420" spans="1:31" x14ac:dyDescent="0.35">
      <c r="S1420" s="1"/>
    </row>
    <row r="1421" spans="1:31" x14ac:dyDescent="0.35">
      <c r="S1421" s="1"/>
    </row>
    <row r="1422" spans="1:31" ht="15" thickBot="1" x14ac:dyDescent="0.4">
      <c r="S1422" s="1"/>
    </row>
    <row r="1423" spans="1:31" ht="15" thickTop="1" x14ac:dyDescent="0.35">
      <c r="A1423" s="7"/>
      <c r="B1423" s="7"/>
      <c r="C1423" s="7"/>
      <c r="D1423" s="7"/>
      <c r="E1423" s="7"/>
      <c r="F1423" s="7"/>
      <c r="G1423" s="7"/>
      <c r="H1423" s="8"/>
      <c r="I1423" s="7"/>
      <c r="J1423" s="7"/>
      <c r="K1423" s="7"/>
      <c r="L1423" s="7"/>
      <c r="M1423" s="7"/>
      <c r="N1423" s="7"/>
      <c r="O1423" s="7"/>
      <c r="P1423" s="7"/>
      <c r="Q1423" s="7"/>
      <c r="R1423" s="8"/>
      <c r="S1423" s="9"/>
      <c r="T1423" s="7"/>
      <c r="U1423" s="7"/>
      <c r="V1423" s="7"/>
      <c r="W1423" s="7"/>
      <c r="X1423" s="7"/>
      <c r="Y1423" s="10"/>
      <c r="Z1423" s="11"/>
      <c r="AA1423" s="11"/>
      <c r="AB1423" s="11"/>
      <c r="AC1423" s="11"/>
    </row>
    <row r="1424" spans="1:31" x14ac:dyDescent="0.35">
      <c r="A1424" t="s">
        <v>6</v>
      </c>
      <c r="B1424" t="s">
        <v>10</v>
      </c>
      <c r="C1424" t="s">
        <v>16</v>
      </c>
      <c r="D1424" t="s">
        <v>19</v>
      </c>
      <c r="E1424" t="s">
        <v>17</v>
      </c>
      <c r="F1424" t="s">
        <v>18</v>
      </c>
      <c r="G1424" t="s">
        <v>11</v>
      </c>
      <c r="H1424" s="4">
        <v>5411</v>
      </c>
      <c r="I1424" t="s">
        <v>24</v>
      </c>
      <c r="J1424" t="s">
        <v>37</v>
      </c>
      <c r="K1424" t="s">
        <v>20</v>
      </c>
      <c r="L1424" t="s">
        <v>22</v>
      </c>
      <c r="M1424" t="s">
        <v>23</v>
      </c>
      <c r="N1424" t="s">
        <v>11</v>
      </c>
      <c r="O1424" t="s">
        <v>384</v>
      </c>
      <c r="P1424">
        <v>421737</v>
      </c>
      <c r="Q1424">
        <v>42130771100026</v>
      </c>
      <c r="R1424" s="4" t="s">
        <v>385</v>
      </c>
      <c r="S1424" s="1">
        <v>45567.609722222223</v>
      </c>
      <c r="T1424" t="s">
        <v>386</v>
      </c>
      <c r="U1424" t="s">
        <v>387</v>
      </c>
      <c r="V1424" t="s">
        <v>388</v>
      </c>
      <c r="W1424" t="s">
        <v>14</v>
      </c>
      <c r="X1424" t="s">
        <v>15</v>
      </c>
      <c r="Y1424" s="6" t="str">
        <f>+IF(G1424=N1424,"Domestique","Autre")</f>
        <v>Domestique</v>
      </c>
      <c r="Z1424" s="5">
        <v>0.85</v>
      </c>
      <c r="AA1424" s="5" t="s">
        <v>1268</v>
      </c>
      <c r="AB1424" s="5" t="s">
        <v>1269</v>
      </c>
      <c r="AC1424" s="5" t="s">
        <v>1270</v>
      </c>
      <c r="AD1424">
        <f>COUNTIFS($AE$2:$AE$2432,AE1424)</f>
        <v>1</v>
      </c>
      <c r="AE1424" t="str">
        <f>+B1424&amp;C1424&amp;D1424&amp;E1424&amp;F1424&amp;G1424&amp;H1424&amp;I1424&amp;J1424&amp;K1424&amp;L1424&amp;M1424&amp;N1424</f>
        <v>En face-Ã -faceSociÃ©tÃ© ou assimilÃ©eBÃ©nÃ©ficiaire non PPE&lt; 12 moisComplet Ã  jourFrance [FR]5411Aucune occurence (12 mois glissants)VADCB/Visa MastercardUniquee-paiement avec 3D SecureFrance [FR]</v>
      </c>
    </row>
    <row r="1425" spans="8:19" x14ac:dyDescent="0.35">
      <c r="S1425" s="1"/>
    </row>
    <row r="1426" spans="8:19" x14ac:dyDescent="0.35">
      <c r="S1426" s="1"/>
    </row>
    <row r="1427" spans="8:19" x14ac:dyDescent="0.35">
      <c r="H1427"/>
      <c r="S1427" s="1"/>
    </row>
    <row r="1428" spans="8:19" x14ac:dyDescent="0.35">
      <c r="S1428" s="1"/>
    </row>
    <row r="1429" spans="8:19" x14ac:dyDescent="0.35">
      <c r="S1429" s="1"/>
    </row>
    <row r="1430" spans="8:19" x14ac:dyDescent="0.35">
      <c r="S1430" s="1"/>
    </row>
    <row r="1431" spans="8:19" x14ac:dyDescent="0.35">
      <c r="S1431" s="1"/>
    </row>
    <row r="1432" spans="8:19" x14ac:dyDescent="0.35">
      <c r="S1432" s="1"/>
    </row>
    <row r="1433" spans="8:19" x14ac:dyDescent="0.35">
      <c r="S1433" s="1"/>
    </row>
    <row r="1434" spans="8:19" x14ac:dyDescent="0.35">
      <c r="S1434" s="1"/>
    </row>
    <row r="1435" spans="8:19" x14ac:dyDescent="0.35">
      <c r="S1435" s="1"/>
    </row>
    <row r="1436" spans="8:19" x14ac:dyDescent="0.35">
      <c r="S1436" s="1"/>
    </row>
    <row r="1437" spans="8:19" x14ac:dyDescent="0.35">
      <c r="S1437" s="1"/>
    </row>
    <row r="1438" spans="8:19" x14ac:dyDescent="0.35">
      <c r="S1438" s="1"/>
    </row>
    <row r="1439" spans="8:19" x14ac:dyDescent="0.35">
      <c r="S1439" s="1"/>
    </row>
    <row r="1440" spans="8:19" x14ac:dyDescent="0.35">
      <c r="S1440" s="1"/>
    </row>
    <row r="1441" spans="19:19" x14ac:dyDescent="0.35">
      <c r="S1441" s="1"/>
    </row>
    <row r="1442" spans="19:19" x14ac:dyDescent="0.35">
      <c r="S1442" s="1"/>
    </row>
    <row r="1443" spans="19:19" x14ac:dyDescent="0.35">
      <c r="S1443" s="1"/>
    </row>
    <row r="1444" spans="19:19" x14ac:dyDescent="0.35">
      <c r="S1444" s="1"/>
    </row>
    <row r="1445" spans="19:19" x14ac:dyDescent="0.35">
      <c r="S1445" s="1"/>
    </row>
    <row r="1446" spans="19:19" x14ac:dyDescent="0.35">
      <c r="S1446" s="1"/>
    </row>
    <row r="1447" spans="19:19" x14ac:dyDescent="0.35">
      <c r="S1447" s="1"/>
    </row>
    <row r="1448" spans="19:19" x14ac:dyDescent="0.35">
      <c r="S1448" s="1"/>
    </row>
    <row r="1449" spans="19:19" x14ac:dyDescent="0.35">
      <c r="S1449" s="1"/>
    </row>
    <row r="1450" spans="19:19" x14ac:dyDescent="0.35">
      <c r="S1450" s="1"/>
    </row>
    <row r="1451" spans="19:19" x14ac:dyDescent="0.35">
      <c r="S1451" s="1"/>
    </row>
    <row r="1452" spans="19:19" x14ac:dyDescent="0.35">
      <c r="S1452" s="1"/>
    </row>
    <row r="1453" spans="19:19" x14ac:dyDescent="0.35">
      <c r="S1453" s="1"/>
    </row>
    <row r="1454" spans="19:19" x14ac:dyDescent="0.35">
      <c r="S1454" s="1"/>
    </row>
    <row r="1455" spans="19:19" x14ac:dyDescent="0.35">
      <c r="S1455" s="1"/>
    </row>
    <row r="1456" spans="19:19" x14ac:dyDescent="0.35">
      <c r="S1456" s="1"/>
    </row>
    <row r="1457" spans="1:31" x14ac:dyDescent="0.35">
      <c r="S1457" s="1"/>
    </row>
    <row r="1458" spans="1:31" ht="15" thickBot="1" x14ac:dyDescent="0.4">
      <c r="S1458" s="1"/>
    </row>
    <row r="1459" spans="1:31" ht="15" thickTop="1" x14ac:dyDescent="0.35">
      <c r="A1459" s="7"/>
      <c r="B1459" s="7"/>
      <c r="C1459" s="7"/>
      <c r="D1459" s="7"/>
      <c r="E1459" s="7"/>
      <c r="F1459" s="7"/>
      <c r="G1459" s="7"/>
      <c r="H1459" s="8"/>
      <c r="I1459" s="7"/>
      <c r="J1459" s="7"/>
      <c r="K1459" s="7"/>
      <c r="L1459" s="7"/>
      <c r="M1459" s="7"/>
      <c r="N1459" s="7"/>
      <c r="O1459" s="7"/>
      <c r="P1459" s="7"/>
      <c r="Q1459" s="7"/>
      <c r="R1459" s="8"/>
      <c r="S1459" s="9"/>
      <c r="T1459" s="7"/>
      <c r="U1459" s="7"/>
      <c r="V1459" s="7"/>
      <c r="W1459" s="7"/>
      <c r="X1459" s="7"/>
      <c r="Y1459" s="10"/>
      <c r="Z1459" s="11"/>
      <c r="AA1459" s="11"/>
      <c r="AB1459" s="11"/>
      <c r="AC1459" s="11"/>
    </row>
    <row r="1460" spans="1:31" s="40" customFormat="1" x14ac:dyDescent="0.35">
      <c r="A1460" s="40" t="s">
        <v>6</v>
      </c>
      <c r="B1460" s="40" t="s">
        <v>10</v>
      </c>
      <c r="C1460" s="40" t="s">
        <v>16</v>
      </c>
      <c r="D1460" s="40" t="s">
        <v>19</v>
      </c>
      <c r="E1460" s="40" t="s">
        <v>17</v>
      </c>
      <c r="F1460" s="40" t="s">
        <v>18</v>
      </c>
      <c r="G1460" s="40" t="s">
        <v>11</v>
      </c>
      <c r="H1460" s="41">
        <v>5719</v>
      </c>
      <c r="I1460" s="40" t="s">
        <v>24</v>
      </c>
      <c r="J1460" s="40" t="s">
        <v>37</v>
      </c>
      <c r="K1460" s="40" t="s">
        <v>20</v>
      </c>
      <c r="L1460" s="40" t="s">
        <v>22</v>
      </c>
      <c r="M1460" s="40" t="s">
        <v>23</v>
      </c>
      <c r="N1460" s="40" t="s">
        <v>11</v>
      </c>
      <c r="O1460" s="40" t="s">
        <v>482</v>
      </c>
      <c r="P1460" s="40">
        <v>391835</v>
      </c>
      <c r="Q1460" s="40">
        <v>90129150000022</v>
      </c>
      <c r="R1460" s="41" t="s">
        <v>483</v>
      </c>
      <c r="S1460" s="42">
        <v>45474.584722222222</v>
      </c>
      <c r="T1460" s="40" t="s">
        <v>484</v>
      </c>
      <c r="U1460" s="40" t="s">
        <v>485</v>
      </c>
      <c r="V1460" s="40" t="s">
        <v>486</v>
      </c>
      <c r="W1460" s="40" t="s">
        <v>14</v>
      </c>
      <c r="X1460" s="40" t="s">
        <v>15</v>
      </c>
      <c r="Y1460" s="43" t="str">
        <f>+IF(G1460=N1460,"Domestique","Autre")</f>
        <v>Domestique</v>
      </c>
      <c r="Z1460" s="44">
        <v>0.85</v>
      </c>
      <c r="AA1460" s="44" t="s">
        <v>1268</v>
      </c>
      <c r="AB1460" s="44" t="s">
        <v>1269</v>
      </c>
      <c r="AC1460" s="44" t="s">
        <v>1270</v>
      </c>
      <c r="AD1460" s="40">
        <f>COUNTIFS($AE$2:$AE$2432,AE1460)</f>
        <v>1</v>
      </c>
      <c r="AE1460" s="40" t="str">
        <f>+B1460&amp;C1460&amp;D1460&amp;E1460&amp;F1460&amp;G1460&amp;H1460&amp;I1460&amp;J1460&amp;K1460&amp;L1460&amp;M1460&amp;N1460</f>
        <v>En face-Ã -faceSociÃ©tÃ© ou assimilÃ©eBÃ©nÃ©ficiaire non PPE&lt; 12 moisComplet Ã  jourFrance [FR]5719Aucune occurence (12 mois glissants)VADCB/Visa MastercardUniquee-paiement avec 3D SecureFrance [FR]</v>
      </c>
    </row>
    <row r="1461" spans="1:31" x14ac:dyDescent="0.35">
      <c r="S1461" s="1"/>
    </row>
    <row r="1462" spans="1:31" x14ac:dyDescent="0.35">
      <c r="S1462" s="1"/>
    </row>
    <row r="1463" spans="1:31" x14ac:dyDescent="0.35">
      <c r="H1463"/>
      <c r="S1463" s="1"/>
    </row>
    <row r="1464" spans="1:31" x14ac:dyDescent="0.35">
      <c r="S1464" s="1"/>
    </row>
    <row r="1465" spans="1:31" x14ac:dyDescent="0.35">
      <c r="S1465" s="1"/>
    </row>
    <row r="1466" spans="1:31" x14ac:dyDescent="0.35">
      <c r="S1466" s="1"/>
    </row>
    <row r="1467" spans="1:31" x14ac:dyDescent="0.35">
      <c r="S1467" s="1"/>
    </row>
    <row r="1468" spans="1:31" x14ac:dyDescent="0.35">
      <c r="S1468" s="1"/>
    </row>
    <row r="1469" spans="1:31" x14ac:dyDescent="0.35">
      <c r="S1469" s="1"/>
    </row>
    <row r="1470" spans="1:31" x14ac:dyDescent="0.35">
      <c r="S1470" s="1"/>
    </row>
    <row r="1471" spans="1:31" x14ac:dyDescent="0.35">
      <c r="S1471" s="1"/>
    </row>
    <row r="1472" spans="1:31" x14ac:dyDescent="0.35">
      <c r="S1472" s="1"/>
    </row>
    <row r="1473" spans="19:19" x14ac:dyDescent="0.35">
      <c r="S1473" s="1"/>
    </row>
    <row r="1474" spans="19:19" x14ac:dyDescent="0.35">
      <c r="S1474" s="1"/>
    </row>
    <row r="1475" spans="19:19" x14ac:dyDescent="0.35">
      <c r="S1475" s="1"/>
    </row>
    <row r="1476" spans="19:19" x14ac:dyDescent="0.35">
      <c r="S1476" s="1"/>
    </row>
    <row r="1477" spans="19:19" x14ac:dyDescent="0.35">
      <c r="S1477" s="1"/>
    </row>
    <row r="1478" spans="19:19" x14ac:dyDescent="0.35">
      <c r="S1478" s="1"/>
    </row>
    <row r="1479" spans="19:19" x14ac:dyDescent="0.35">
      <c r="S1479" s="1"/>
    </row>
    <row r="1480" spans="19:19" x14ac:dyDescent="0.35">
      <c r="S1480" s="1"/>
    </row>
    <row r="1481" spans="19:19" x14ac:dyDescent="0.35">
      <c r="S1481" s="1"/>
    </row>
    <row r="1482" spans="19:19" x14ac:dyDescent="0.35">
      <c r="S1482" s="1"/>
    </row>
    <row r="1483" spans="19:19" x14ac:dyDescent="0.35">
      <c r="S1483" s="1"/>
    </row>
    <row r="1484" spans="19:19" x14ac:dyDescent="0.35">
      <c r="S1484" s="1"/>
    </row>
    <row r="1485" spans="19:19" x14ac:dyDescent="0.35">
      <c r="S1485" s="1"/>
    </row>
    <row r="1486" spans="19:19" x14ac:dyDescent="0.35">
      <c r="S1486" s="1"/>
    </row>
    <row r="1487" spans="19:19" x14ac:dyDescent="0.35">
      <c r="S1487" s="1"/>
    </row>
    <row r="1488" spans="19:19" x14ac:dyDescent="0.35">
      <c r="S1488" s="1"/>
    </row>
    <row r="1489" spans="1:31" x14ac:dyDescent="0.35">
      <c r="S1489" s="1"/>
    </row>
    <row r="1490" spans="1:31" x14ac:dyDescent="0.35">
      <c r="S1490" s="1"/>
    </row>
    <row r="1491" spans="1:31" x14ac:dyDescent="0.35">
      <c r="S1491" s="1"/>
    </row>
    <row r="1492" spans="1:31" x14ac:dyDescent="0.35">
      <c r="S1492" s="1"/>
    </row>
    <row r="1493" spans="1:31" x14ac:dyDescent="0.35">
      <c r="S1493" s="1"/>
    </row>
    <row r="1494" spans="1:31" ht="15" thickBot="1" x14ac:dyDescent="0.4">
      <c r="S1494" s="1"/>
    </row>
    <row r="1495" spans="1:31" ht="15" thickTop="1" x14ac:dyDescent="0.35">
      <c r="A1495" s="7"/>
      <c r="B1495" s="7"/>
      <c r="C1495" s="7"/>
      <c r="D1495" s="7"/>
      <c r="E1495" s="7"/>
      <c r="F1495" s="7"/>
      <c r="G1495" s="7"/>
      <c r="H1495" s="8"/>
      <c r="I1495" s="7"/>
      <c r="J1495" s="7"/>
      <c r="K1495" s="7"/>
      <c r="L1495" s="7"/>
      <c r="M1495" s="7"/>
      <c r="N1495" s="7"/>
      <c r="O1495" s="7"/>
      <c r="P1495" s="7"/>
      <c r="Q1495" s="7"/>
      <c r="R1495" s="8"/>
      <c r="S1495" s="9"/>
      <c r="T1495" s="7"/>
      <c r="U1495" s="7"/>
      <c r="V1495" s="7"/>
      <c r="W1495" s="7"/>
      <c r="X1495" s="7"/>
      <c r="Y1495" s="10"/>
      <c r="Z1495" s="11"/>
      <c r="AA1495" s="11"/>
      <c r="AB1495" s="11"/>
      <c r="AC1495" s="11"/>
    </row>
    <row r="1496" spans="1:31" x14ac:dyDescent="0.35">
      <c r="A1496" t="s">
        <v>6</v>
      </c>
      <c r="B1496" t="s">
        <v>10</v>
      </c>
      <c r="C1496" t="s">
        <v>16</v>
      </c>
      <c r="D1496" t="s">
        <v>19</v>
      </c>
      <c r="E1496" t="s">
        <v>17</v>
      </c>
      <c r="F1496" t="s">
        <v>18</v>
      </c>
      <c r="G1496" t="s">
        <v>11</v>
      </c>
      <c r="H1496" s="4">
        <v>7512</v>
      </c>
      <c r="I1496" t="s">
        <v>24</v>
      </c>
      <c r="J1496" t="s">
        <v>37</v>
      </c>
      <c r="K1496" t="s">
        <v>20</v>
      </c>
      <c r="L1496" t="s">
        <v>595</v>
      </c>
      <c r="M1496" t="s">
        <v>23</v>
      </c>
      <c r="N1496" t="s">
        <v>11</v>
      </c>
      <c r="O1496" t="s">
        <v>593</v>
      </c>
      <c r="P1496">
        <v>378051</v>
      </c>
      <c r="Q1496">
        <v>31059164900838</v>
      </c>
      <c r="R1496" s="4">
        <v>7711</v>
      </c>
      <c r="S1496" s="1">
        <v>45446.696527777778</v>
      </c>
      <c r="T1496" t="s">
        <v>516</v>
      </c>
      <c r="U1496" t="s">
        <v>79</v>
      </c>
      <c r="V1496" t="s">
        <v>594</v>
      </c>
      <c r="W1496" t="s">
        <v>14</v>
      </c>
      <c r="X1496" t="s">
        <v>15</v>
      </c>
      <c r="Y1496" s="6" t="str">
        <f>+IF(G1496=N1496,"Domestique","Autre")</f>
        <v>Domestique</v>
      </c>
      <c r="Z1496" s="5">
        <v>1.1000000000000001</v>
      </c>
      <c r="AA1496" s="5" t="s">
        <v>1269</v>
      </c>
      <c r="AB1496" s="5" t="s">
        <v>1269</v>
      </c>
      <c r="AC1496" s="5" t="s">
        <v>1270</v>
      </c>
      <c r="AD1496">
        <f>COUNTIFS($AE$2:$AE$2432,AE1496)</f>
        <v>1</v>
      </c>
      <c r="AE1496" t="str">
        <f>+B1496&amp;C1496&amp;D1496&amp;E1496&amp;F1496&amp;G1496&amp;H1496&amp;I1496&amp;J1496&amp;K1496&amp;L1496&amp;M1496&amp;N1496</f>
        <v>En face-Ã -faceSociÃ©tÃ© ou assimilÃ©eBÃ©nÃ©ficiaire non PPE&lt; 12 moisComplet Ã  jourFrance [FR]7512Aucune occurence (12 mois glissants)VADCB/Visa MastercardMultiplee-paiement avec 3D SecureFrance [FR]</v>
      </c>
    </row>
    <row r="1497" spans="1:31" x14ac:dyDescent="0.35">
      <c r="S1497" s="1"/>
    </row>
    <row r="1498" spans="1:31" x14ac:dyDescent="0.35">
      <c r="S1498" s="1"/>
    </row>
    <row r="1499" spans="1:31" x14ac:dyDescent="0.35">
      <c r="H1499"/>
      <c r="S1499" s="1"/>
    </row>
    <row r="1500" spans="1:31" x14ac:dyDescent="0.35">
      <c r="S1500" s="1"/>
    </row>
    <row r="1501" spans="1:31" x14ac:dyDescent="0.35">
      <c r="S1501" s="1"/>
    </row>
    <row r="1502" spans="1:31" x14ac:dyDescent="0.35">
      <c r="S1502" s="1"/>
    </row>
    <row r="1503" spans="1:31" x14ac:dyDescent="0.35">
      <c r="S1503" s="1"/>
    </row>
    <row r="1504" spans="1:31" x14ac:dyDescent="0.35">
      <c r="S1504" s="1"/>
    </row>
    <row r="1505" spans="19:19" x14ac:dyDescent="0.35">
      <c r="S1505" s="1"/>
    </row>
    <row r="1506" spans="19:19" x14ac:dyDescent="0.35">
      <c r="S1506" s="1"/>
    </row>
    <row r="1507" spans="19:19" x14ac:dyDescent="0.35">
      <c r="S1507" s="1"/>
    </row>
    <row r="1508" spans="19:19" x14ac:dyDescent="0.35">
      <c r="S1508" s="1"/>
    </row>
    <row r="1509" spans="19:19" x14ac:dyDescent="0.35">
      <c r="S1509" s="1"/>
    </row>
    <row r="1510" spans="19:19" x14ac:dyDescent="0.35">
      <c r="S1510" s="1"/>
    </row>
    <row r="1511" spans="19:19" x14ac:dyDescent="0.35">
      <c r="S1511" s="1"/>
    </row>
    <row r="1512" spans="19:19" x14ac:dyDescent="0.35">
      <c r="S1512" s="1"/>
    </row>
    <row r="1513" spans="19:19" x14ac:dyDescent="0.35">
      <c r="S1513" s="1"/>
    </row>
    <row r="1514" spans="19:19" x14ac:dyDescent="0.35">
      <c r="S1514" s="1"/>
    </row>
    <row r="1515" spans="19:19" x14ac:dyDescent="0.35">
      <c r="S1515" s="1"/>
    </row>
    <row r="1516" spans="19:19" x14ac:dyDescent="0.35">
      <c r="S1516" s="1"/>
    </row>
    <row r="1517" spans="19:19" x14ac:dyDescent="0.35">
      <c r="S1517" s="1"/>
    </row>
    <row r="1518" spans="19:19" x14ac:dyDescent="0.35">
      <c r="S1518" s="1"/>
    </row>
    <row r="1519" spans="19:19" x14ac:dyDescent="0.35">
      <c r="S1519" s="1"/>
    </row>
    <row r="1520" spans="19:19" x14ac:dyDescent="0.35">
      <c r="S1520" s="1"/>
    </row>
    <row r="1521" spans="1:31" x14ac:dyDescent="0.35">
      <c r="S1521" s="1"/>
    </row>
    <row r="1522" spans="1:31" x14ac:dyDescent="0.35">
      <c r="S1522" s="1"/>
    </row>
    <row r="1523" spans="1:31" x14ac:dyDescent="0.35">
      <c r="S1523" s="1"/>
    </row>
    <row r="1524" spans="1:31" x14ac:dyDescent="0.35">
      <c r="S1524" s="1"/>
    </row>
    <row r="1525" spans="1:31" x14ac:dyDescent="0.35">
      <c r="S1525" s="1"/>
    </row>
    <row r="1526" spans="1:31" x14ac:dyDescent="0.35">
      <c r="S1526" s="1"/>
    </row>
    <row r="1527" spans="1:31" x14ac:dyDescent="0.35">
      <c r="S1527" s="1"/>
    </row>
    <row r="1528" spans="1:31" x14ac:dyDescent="0.35">
      <c r="S1528" s="1"/>
    </row>
    <row r="1529" spans="1:31" x14ac:dyDescent="0.35">
      <c r="S1529" s="1"/>
    </row>
    <row r="1530" spans="1:31" ht="15" thickBot="1" x14ac:dyDescent="0.4">
      <c r="S1530" s="1"/>
    </row>
    <row r="1531" spans="1:31" ht="15" thickTop="1" x14ac:dyDescent="0.35">
      <c r="A1531" s="7"/>
      <c r="B1531" s="7"/>
      <c r="C1531" s="7"/>
      <c r="D1531" s="7"/>
      <c r="E1531" s="7"/>
      <c r="F1531" s="7"/>
      <c r="G1531" s="7"/>
      <c r="H1531" s="8"/>
      <c r="I1531" s="7"/>
      <c r="J1531" s="7"/>
      <c r="K1531" s="7"/>
      <c r="L1531" s="7"/>
      <c r="M1531" s="7"/>
      <c r="N1531" s="7"/>
      <c r="O1531" s="7"/>
      <c r="P1531" s="7"/>
      <c r="Q1531" s="7"/>
      <c r="R1531" s="8"/>
      <c r="S1531" s="9"/>
      <c r="T1531" s="7"/>
      <c r="U1531" s="7"/>
      <c r="V1531" s="7"/>
      <c r="W1531" s="7"/>
      <c r="X1531" s="7"/>
      <c r="Y1531" s="10"/>
      <c r="Z1531" s="11"/>
      <c r="AA1531" s="11"/>
      <c r="AB1531" s="11"/>
      <c r="AC1531" s="11"/>
    </row>
    <row r="1532" spans="1:31" s="40" customFormat="1" x14ac:dyDescent="0.35">
      <c r="A1532" s="40" t="s">
        <v>6</v>
      </c>
      <c r="B1532" s="40" t="s">
        <v>10</v>
      </c>
      <c r="C1532" s="40" t="s">
        <v>16</v>
      </c>
      <c r="D1532" s="40" t="s">
        <v>19</v>
      </c>
      <c r="E1532" s="40" t="s">
        <v>839</v>
      </c>
      <c r="F1532" s="40" t="s">
        <v>18</v>
      </c>
      <c r="G1532" s="40" t="s">
        <v>11</v>
      </c>
      <c r="H1532" s="41">
        <v>5712</v>
      </c>
      <c r="I1532" s="40" t="s">
        <v>24</v>
      </c>
      <c r="J1532" s="40" t="s">
        <v>37</v>
      </c>
      <c r="K1532" s="40" t="s">
        <v>20</v>
      </c>
      <c r="L1532" s="40" t="s">
        <v>22</v>
      </c>
      <c r="M1532" s="40" t="s">
        <v>23</v>
      </c>
      <c r="N1532" s="40" t="s">
        <v>868</v>
      </c>
      <c r="O1532" s="40" t="s">
        <v>871</v>
      </c>
      <c r="P1532" s="40">
        <v>374345</v>
      </c>
      <c r="Q1532" s="40">
        <v>52422893900046</v>
      </c>
      <c r="R1532" s="41" t="s">
        <v>52</v>
      </c>
      <c r="S1532" s="42">
        <v>45436.645138888889</v>
      </c>
      <c r="T1532" s="40" t="s">
        <v>34</v>
      </c>
      <c r="U1532" s="40" t="s">
        <v>35</v>
      </c>
      <c r="V1532" s="40" t="s">
        <v>872</v>
      </c>
      <c r="W1532" s="40" t="s">
        <v>14</v>
      </c>
      <c r="X1532" s="40" t="s">
        <v>867</v>
      </c>
      <c r="Y1532" s="43" t="str">
        <f>+IF(G1532=N1532,"Domestique","Autre")</f>
        <v>Autre</v>
      </c>
      <c r="Z1532" s="44">
        <v>2.1</v>
      </c>
      <c r="AA1532" s="44" t="s">
        <v>1272</v>
      </c>
      <c r="AB1532" s="44" t="s">
        <v>1273</v>
      </c>
      <c r="AC1532" s="44" t="s">
        <v>1271</v>
      </c>
      <c r="AD1532" s="40">
        <f>COUNTIFS($AE$2:$AE$2432,AE1532)</f>
        <v>1</v>
      </c>
      <c r="AE1532" s="40" t="str">
        <f>+B1532&amp;C1532&amp;D1532&amp;E1532&amp;F1532&amp;G1532&amp;H1532&amp;I1532&amp;J1532&amp;K1532&amp;L1532&amp;M1532&amp;N1532</f>
        <v>En face-Ã -faceSociÃ©tÃ© ou assimilÃ©eBÃ©nÃ©ficiaire non PPE&gt; 12 moisComplet Ã  jourFrance [FR]5712Aucune occurence (12 mois glissants)VADCB/Visa MastercardUniquee-paiement avec 3D SecureLuxembourg [LU]</v>
      </c>
    </row>
    <row r="1533" spans="1:31" x14ac:dyDescent="0.35">
      <c r="S1533" s="1"/>
    </row>
    <row r="1534" spans="1:31" x14ac:dyDescent="0.35">
      <c r="S1534" s="1"/>
    </row>
    <row r="1535" spans="1:31" x14ac:dyDescent="0.35">
      <c r="H1535"/>
      <c r="S1535" s="1"/>
    </row>
    <row r="1536" spans="1:31" x14ac:dyDescent="0.35">
      <c r="S1536" s="1"/>
    </row>
    <row r="1537" spans="19:19" x14ac:dyDescent="0.35">
      <c r="S1537" s="1"/>
    </row>
    <row r="1538" spans="19:19" x14ac:dyDescent="0.35">
      <c r="S1538" s="1"/>
    </row>
    <row r="1539" spans="19:19" x14ac:dyDescent="0.35">
      <c r="S1539" s="1"/>
    </row>
    <row r="1540" spans="19:19" x14ac:dyDescent="0.35">
      <c r="S1540" s="1"/>
    </row>
    <row r="1541" spans="19:19" x14ac:dyDescent="0.35">
      <c r="S1541" s="1"/>
    </row>
    <row r="1542" spans="19:19" x14ac:dyDescent="0.35">
      <c r="S1542" s="1"/>
    </row>
    <row r="1543" spans="19:19" x14ac:dyDescent="0.35">
      <c r="S1543" s="1"/>
    </row>
    <row r="1544" spans="19:19" x14ac:dyDescent="0.35">
      <c r="S1544" s="1"/>
    </row>
    <row r="1545" spans="19:19" x14ac:dyDescent="0.35">
      <c r="S1545" s="1"/>
    </row>
    <row r="1546" spans="19:19" x14ac:dyDescent="0.35">
      <c r="S1546" s="1"/>
    </row>
    <row r="1547" spans="19:19" x14ac:dyDescent="0.35">
      <c r="S1547" s="1"/>
    </row>
    <row r="1548" spans="19:19" x14ac:dyDescent="0.35">
      <c r="S1548" s="1"/>
    </row>
    <row r="1549" spans="19:19" x14ac:dyDescent="0.35">
      <c r="S1549" s="1"/>
    </row>
    <row r="1550" spans="19:19" x14ac:dyDescent="0.35">
      <c r="S1550" s="1"/>
    </row>
    <row r="1551" spans="19:19" x14ac:dyDescent="0.35">
      <c r="S1551" s="1"/>
    </row>
    <row r="1552" spans="19:19" x14ac:dyDescent="0.35">
      <c r="S1552" s="1"/>
    </row>
    <row r="1553" spans="1:31" x14ac:dyDescent="0.35">
      <c r="S1553" s="1"/>
    </row>
    <row r="1554" spans="1:31" x14ac:dyDescent="0.35">
      <c r="S1554" s="1"/>
    </row>
    <row r="1555" spans="1:31" x14ac:dyDescent="0.35">
      <c r="S1555" s="1"/>
    </row>
    <row r="1556" spans="1:31" x14ac:dyDescent="0.35">
      <c r="S1556" s="1"/>
    </row>
    <row r="1557" spans="1:31" x14ac:dyDescent="0.35">
      <c r="S1557" s="1"/>
    </row>
    <row r="1558" spans="1:31" x14ac:dyDescent="0.35">
      <c r="S1558" s="1"/>
    </row>
    <row r="1559" spans="1:31" x14ac:dyDescent="0.35">
      <c r="S1559" s="1"/>
    </row>
    <row r="1560" spans="1:31" x14ac:dyDescent="0.35">
      <c r="S1560" s="1"/>
    </row>
    <row r="1561" spans="1:31" x14ac:dyDescent="0.35">
      <c r="S1561" s="1"/>
    </row>
    <row r="1562" spans="1:31" x14ac:dyDescent="0.35">
      <c r="S1562" s="1"/>
    </row>
    <row r="1563" spans="1:31" x14ac:dyDescent="0.35">
      <c r="S1563" s="1"/>
    </row>
    <row r="1564" spans="1:31" x14ac:dyDescent="0.35">
      <c r="S1564" s="1"/>
    </row>
    <row r="1565" spans="1:31" x14ac:dyDescent="0.35">
      <c r="S1565" s="1"/>
    </row>
    <row r="1566" spans="1:31" ht="15" thickBot="1" x14ac:dyDescent="0.4">
      <c r="S1566" s="1"/>
    </row>
    <row r="1567" spans="1:31" ht="15" thickTop="1" x14ac:dyDescent="0.35">
      <c r="A1567" s="7"/>
      <c r="B1567" s="7"/>
      <c r="C1567" s="7"/>
      <c r="D1567" s="7"/>
      <c r="E1567" s="7"/>
      <c r="F1567" s="7"/>
      <c r="G1567" s="7"/>
      <c r="H1567" s="8"/>
      <c r="I1567" s="7"/>
      <c r="J1567" s="7"/>
      <c r="K1567" s="7"/>
      <c r="L1567" s="7"/>
      <c r="M1567" s="7"/>
      <c r="N1567" s="7"/>
      <c r="O1567" s="7"/>
      <c r="P1567" s="7"/>
      <c r="Q1567" s="7"/>
      <c r="R1567" s="8"/>
      <c r="S1567" s="9"/>
      <c r="T1567" s="7"/>
      <c r="U1567" s="7"/>
      <c r="V1567" s="7"/>
      <c r="W1567" s="7"/>
      <c r="X1567" s="7"/>
      <c r="Y1567" s="10"/>
      <c r="Z1567" s="11"/>
      <c r="AA1567" s="11"/>
      <c r="AB1567" s="11"/>
      <c r="AC1567" s="11"/>
    </row>
    <row r="1568" spans="1:31" x14ac:dyDescent="0.35">
      <c r="A1568" t="s">
        <v>6</v>
      </c>
      <c r="B1568" t="s">
        <v>10</v>
      </c>
      <c r="C1568" t="s">
        <v>16</v>
      </c>
      <c r="D1568" t="s">
        <v>19</v>
      </c>
      <c r="E1568" t="s">
        <v>17</v>
      </c>
      <c r="F1568" t="s">
        <v>18</v>
      </c>
      <c r="G1568" t="s">
        <v>11</v>
      </c>
      <c r="H1568" s="4">
        <v>6300</v>
      </c>
      <c r="I1568" t="s">
        <v>24</v>
      </c>
      <c r="J1568" t="s">
        <v>37</v>
      </c>
      <c r="K1568" t="s">
        <v>20</v>
      </c>
      <c r="L1568" t="s">
        <v>22</v>
      </c>
      <c r="M1568" t="s">
        <v>23</v>
      </c>
      <c r="N1568" t="s">
        <v>11</v>
      </c>
      <c r="O1568" t="s">
        <v>884</v>
      </c>
      <c r="P1568">
        <v>371746</v>
      </c>
      <c r="Q1568">
        <v>80529010300045</v>
      </c>
      <c r="R1568" s="4" t="s">
        <v>885</v>
      </c>
      <c r="S1568" s="1">
        <v>45429.613888888889</v>
      </c>
      <c r="T1568" t="s">
        <v>886</v>
      </c>
      <c r="U1568" t="s">
        <v>497</v>
      </c>
      <c r="V1568" t="s">
        <v>887</v>
      </c>
      <c r="W1568" t="s">
        <v>14</v>
      </c>
      <c r="X1568" t="s">
        <v>15</v>
      </c>
      <c r="Y1568" s="6" t="str">
        <f>+IF(G1568=N1568,"Domestique","Autre")</f>
        <v>Domestique</v>
      </c>
      <c r="Z1568" s="5">
        <v>0.85</v>
      </c>
      <c r="AA1568" s="5" t="s">
        <v>1268</v>
      </c>
      <c r="AB1568" s="5" t="s">
        <v>1269</v>
      </c>
      <c r="AC1568" s="5" t="s">
        <v>1270</v>
      </c>
      <c r="AD1568">
        <f>COUNTIFS($AE$2:$AE$2432,AE1568)</f>
        <v>1</v>
      </c>
      <c r="AE1568" t="str">
        <f>+B1568&amp;C1568&amp;D1568&amp;E1568&amp;F1568&amp;G1568&amp;H1568&amp;I1568&amp;J1568&amp;K1568&amp;L1568&amp;M1568&amp;N1568</f>
        <v>En face-Ã -faceSociÃ©tÃ© ou assimilÃ©eBÃ©nÃ©ficiaire non PPE&lt; 12 moisComplet Ã  jourFrance [FR]6300Aucune occurence (12 mois glissants)VADCB/Visa MastercardUniquee-paiement avec 3D SecureFrance [FR]</v>
      </c>
    </row>
    <row r="1569" spans="8:19" x14ac:dyDescent="0.35">
      <c r="S1569" s="1"/>
    </row>
    <row r="1570" spans="8:19" x14ac:dyDescent="0.35">
      <c r="S1570" s="1"/>
    </row>
    <row r="1571" spans="8:19" x14ac:dyDescent="0.35">
      <c r="H1571"/>
      <c r="S1571" s="1"/>
    </row>
    <row r="1572" spans="8:19" x14ac:dyDescent="0.35">
      <c r="S1572" s="1"/>
    </row>
    <row r="1573" spans="8:19" x14ac:dyDescent="0.35">
      <c r="S1573" s="1"/>
    </row>
    <row r="1574" spans="8:19" x14ac:dyDescent="0.35">
      <c r="S1574" s="1"/>
    </row>
    <row r="1575" spans="8:19" x14ac:dyDescent="0.35">
      <c r="S1575" s="1"/>
    </row>
    <row r="1576" spans="8:19" x14ac:dyDescent="0.35">
      <c r="S1576" s="1"/>
    </row>
    <row r="1577" spans="8:19" x14ac:dyDescent="0.35">
      <c r="S1577" s="1"/>
    </row>
    <row r="1578" spans="8:19" x14ac:dyDescent="0.35">
      <c r="S1578" s="1"/>
    </row>
    <row r="1579" spans="8:19" x14ac:dyDescent="0.35">
      <c r="S1579" s="1"/>
    </row>
    <row r="1580" spans="8:19" x14ac:dyDescent="0.35">
      <c r="S1580" s="1"/>
    </row>
    <row r="1581" spans="8:19" x14ac:dyDescent="0.35">
      <c r="S1581" s="1"/>
    </row>
    <row r="1582" spans="8:19" x14ac:dyDescent="0.35">
      <c r="S1582" s="1"/>
    </row>
    <row r="1583" spans="8:19" x14ac:dyDescent="0.35">
      <c r="S1583" s="1"/>
    </row>
    <row r="1584" spans="8:19" x14ac:dyDescent="0.35">
      <c r="S1584" s="1"/>
    </row>
    <row r="1585" spans="19:19" x14ac:dyDescent="0.35">
      <c r="S1585" s="1"/>
    </row>
    <row r="1586" spans="19:19" x14ac:dyDescent="0.35">
      <c r="S1586" s="1"/>
    </row>
    <row r="1587" spans="19:19" x14ac:dyDescent="0.35">
      <c r="S1587" s="1"/>
    </row>
    <row r="1588" spans="19:19" x14ac:dyDescent="0.35">
      <c r="S1588" s="1"/>
    </row>
    <row r="1589" spans="19:19" x14ac:dyDescent="0.35">
      <c r="S1589" s="1"/>
    </row>
    <row r="1590" spans="19:19" x14ac:dyDescent="0.35">
      <c r="S1590" s="1"/>
    </row>
    <row r="1591" spans="19:19" x14ac:dyDescent="0.35">
      <c r="S1591" s="1"/>
    </row>
    <row r="1592" spans="19:19" x14ac:dyDescent="0.35">
      <c r="S1592" s="1"/>
    </row>
    <row r="1593" spans="19:19" x14ac:dyDescent="0.35">
      <c r="S1593" s="1"/>
    </row>
    <row r="1594" spans="19:19" x14ac:dyDescent="0.35">
      <c r="S1594" s="1"/>
    </row>
    <row r="1595" spans="19:19" x14ac:dyDescent="0.35">
      <c r="S1595" s="1"/>
    </row>
    <row r="1596" spans="19:19" x14ac:dyDescent="0.35">
      <c r="S1596" s="1"/>
    </row>
    <row r="1597" spans="19:19" x14ac:dyDescent="0.35">
      <c r="S1597" s="1"/>
    </row>
    <row r="1598" spans="19:19" x14ac:dyDescent="0.35">
      <c r="S1598" s="1"/>
    </row>
    <row r="1599" spans="19:19" x14ac:dyDescent="0.35">
      <c r="S1599" s="1"/>
    </row>
    <row r="1600" spans="19:19" x14ac:dyDescent="0.35">
      <c r="S1600" s="1"/>
    </row>
    <row r="1601" spans="1:31" x14ac:dyDescent="0.35">
      <c r="S1601" s="1"/>
    </row>
    <row r="1602" spans="1:31" ht="15" thickBot="1" x14ac:dyDescent="0.4">
      <c r="S1602" s="1"/>
    </row>
    <row r="1603" spans="1:31" ht="15" thickTop="1" x14ac:dyDescent="0.35">
      <c r="A1603" s="7"/>
      <c r="B1603" s="7"/>
      <c r="C1603" s="7"/>
      <c r="D1603" s="7"/>
      <c r="E1603" s="7"/>
      <c r="F1603" s="7"/>
      <c r="G1603" s="7"/>
      <c r="H1603" s="8"/>
      <c r="I1603" s="7"/>
      <c r="J1603" s="7"/>
      <c r="K1603" s="7"/>
      <c r="L1603" s="7"/>
      <c r="M1603" s="7"/>
      <c r="N1603" s="7"/>
      <c r="O1603" s="7"/>
      <c r="P1603" s="7"/>
      <c r="Q1603" s="7"/>
      <c r="R1603" s="8"/>
      <c r="S1603" s="9"/>
      <c r="T1603" s="7"/>
      <c r="U1603" s="7"/>
      <c r="V1603" s="7"/>
      <c r="W1603" s="7"/>
      <c r="X1603" s="7"/>
      <c r="Y1603" s="10"/>
      <c r="Z1603" s="11"/>
      <c r="AA1603" s="11"/>
      <c r="AB1603" s="11"/>
      <c r="AC1603" s="11"/>
    </row>
    <row r="1604" spans="1:31" x14ac:dyDescent="0.35">
      <c r="A1604" t="s">
        <v>6</v>
      </c>
      <c r="B1604" t="s">
        <v>10</v>
      </c>
      <c r="C1604" t="s">
        <v>16</v>
      </c>
      <c r="D1604" t="s">
        <v>19</v>
      </c>
      <c r="E1604" t="s">
        <v>839</v>
      </c>
      <c r="F1604" t="s">
        <v>18</v>
      </c>
      <c r="G1604" t="s">
        <v>890</v>
      </c>
      <c r="H1604" s="4">
        <v>5985</v>
      </c>
      <c r="I1604" t="s">
        <v>24</v>
      </c>
      <c r="J1604" t="s">
        <v>37</v>
      </c>
      <c r="K1604" t="s">
        <v>20</v>
      </c>
      <c r="L1604" t="s">
        <v>22</v>
      </c>
      <c r="M1604" t="s">
        <v>23</v>
      </c>
      <c r="N1604" t="s">
        <v>890</v>
      </c>
      <c r="O1604" t="s">
        <v>888</v>
      </c>
      <c r="P1604">
        <v>371694</v>
      </c>
      <c r="Q1604">
        <v>51394046400000</v>
      </c>
      <c r="R1604" s="4" t="s">
        <v>344</v>
      </c>
      <c r="S1604" s="1">
        <v>45429.454861111109</v>
      </c>
      <c r="T1604" t="s">
        <v>889</v>
      </c>
      <c r="U1604" t="s">
        <v>49</v>
      </c>
      <c r="V1604" t="s">
        <v>891</v>
      </c>
      <c r="W1604" t="s">
        <v>14</v>
      </c>
      <c r="X1604" t="s">
        <v>347</v>
      </c>
      <c r="Y1604" s="6" t="str">
        <f>+IF(G1604=N1604,"Domestique","Autre")</f>
        <v>Domestique</v>
      </c>
      <c r="Z1604" s="5">
        <v>1.85</v>
      </c>
      <c r="AA1604" s="5" t="s">
        <v>1269</v>
      </c>
      <c r="AB1604" s="5" t="s">
        <v>1269</v>
      </c>
      <c r="AC1604" s="5" t="s">
        <v>1270</v>
      </c>
      <c r="AD1604">
        <f>COUNTIFS($AE$2:$AE$2432,AE1604)</f>
        <v>1</v>
      </c>
      <c r="AE1604" t="str">
        <f>+B1604&amp;C1604&amp;D1604&amp;E1604&amp;F1604&amp;G1604&amp;H1604&amp;I1604&amp;J1604&amp;K1604&amp;L1604&amp;M1604&amp;N1604</f>
        <v>En face-Ã -faceSociÃ©tÃ© ou assimilÃ©eBÃ©nÃ©ficiaire non PPE&gt; 12 moisComplet Ã  jourPortugal [PT]5985Aucune occurence (12 mois glissants)VADCB/Visa MastercardUniquee-paiement avec 3D SecurePortugal [PT]</v>
      </c>
    </row>
    <row r="1605" spans="1:31" x14ac:dyDescent="0.35">
      <c r="S1605" s="1"/>
    </row>
    <row r="1606" spans="1:31" x14ac:dyDescent="0.35">
      <c r="S1606" s="1"/>
    </row>
    <row r="1607" spans="1:31" x14ac:dyDescent="0.35">
      <c r="H1607"/>
      <c r="S1607" s="1"/>
    </row>
    <row r="1608" spans="1:31" x14ac:dyDescent="0.35">
      <c r="S1608" s="1"/>
    </row>
    <row r="1609" spans="1:31" x14ac:dyDescent="0.35">
      <c r="S1609" s="1"/>
    </row>
    <row r="1610" spans="1:31" x14ac:dyDescent="0.35">
      <c r="S1610" s="1"/>
    </row>
    <row r="1611" spans="1:31" x14ac:dyDescent="0.35">
      <c r="S1611" s="1"/>
    </row>
    <row r="1612" spans="1:31" x14ac:dyDescent="0.35">
      <c r="S1612" s="1"/>
    </row>
    <row r="1613" spans="1:31" x14ac:dyDescent="0.35">
      <c r="S1613" s="1"/>
    </row>
    <row r="1614" spans="1:31" x14ac:dyDescent="0.35">
      <c r="S1614" s="1"/>
    </row>
    <row r="1615" spans="1:31" x14ac:dyDescent="0.35">
      <c r="S1615" s="1"/>
    </row>
    <row r="1616" spans="1:31" x14ac:dyDescent="0.35">
      <c r="S1616" s="1"/>
    </row>
    <row r="1617" spans="19:19" x14ac:dyDescent="0.35">
      <c r="S1617" s="1"/>
    </row>
    <row r="1618" spans="19:19" x14ac:dyDescent="0.35">
      <c r="S1618" s="1"/>
    </row>
    <row r="1619" spans="19:19" x14ac:dyDescent="0.35">
      <c r="S1619" s="1"/>
    </row>
    <row r="1620" spans="19:19" x14ac:dyDescent="0.35">
      <c r="S1620" s="1"/>
    </row>
    <row r="1621" spans="19:19" x14ac:dyDescent="0.35">
      <c r="S1621" s="1"/>
    </row>
    <row r="1622" spans="19:19" x14ac:dyDescent="0.35">
      <c r="S1622" s="1"/>
    </row>
    <row r="1623" spans="19:19" x14ac:dyDescent="0.35">
      <c r="S1623" s="1"/>
    </row>
    <row r="1624" spans="19:19" x14ac:dyDescent="0.35">
      <c r="S1624" s="1"/>
    </row>
    <row r="1625" spans="19:19" x14ac:dyDescent="0.35">
      <c r="S1625" s="1"/>
    </row>
    <row r="1626" spans="19:19" x14ac:dyDescent="0.35">
      <c r="S1626" s="1"/>
    </row>
    <row r="1627" spans="19:19" x14ac:dyDescent="0.35">
      <c r="S1627" s="1"/>
    </row>
    <row r="1628" spans="19:19" x14ac:dyDescent="0.35">
      <c r="S1628" s="1"/>
    </row>
    <row r="1629" spans="19:19" x14ac:dyDescent="0.35">
      <c r="S1629" s="1"/>
    </row>
    <row r="1630" spans="19:19" x14ac:dyDescent="0.35">
      <c r="S1630" s="1"/>
    </row>
    <row r="1631" spans="19:19" x14ac:dyDescent="0.35">
      <c r="S1631" s="1"/>
    </row>
    <row r="1632" spans="19:19" x14ac:dyDescent="0.35">
      <c r="S1632" s="1"/>
    </row>
    <row r="1633" spans="1:31" x14ac:dyDescent="0.35">
      <c r="S1633" s="1"/>
    </row>
    <row r="1634" spans="1:31" x14ac:dyDescent="0.35">
      <c r="S1634" s="1"/>
    </row>
    <row r="1635" spans="1:31" x14ac:dyDescent="0.35">
      <c r="S1635" s="1"/>
    </row>
    <row r="1636" spans="1:31" x14ac:dyDescent="0.35">
      <c r="S1636" s="1"/>
    </row>
    <row r="1637" spans="1:31" x14ac:dyDescent="0.35">
      <c r="S1637" s="1"/>
    </row>
    <row r="1638" spans="1:31" ht="15" thickBot="1" x14ac:dyDescent="0.4">
      <c r="S1638" s="1"/>
    </row>
    <row r="1639" spans="1:31" ht="15" thickTop="1" x14ac:dyDescent="0.35">
      <c r="A1639" s="7"/>
      <c r="B1639" s="7"/>
      <c r="C1639" s="7"/>
      <c r="D1639" s="7"/>
      <c r="E1639" s="7"/>
      <c r="F1639" s="7"/>
      <c r="G1639" s="7"/>
      <c r="H1639" s="8"/>
      <c r="I1639" s="7"/>
      <c r="J1639" s="7"/>
      <c r="K1639" s="7"/>
      <c r="L1639" s="7"/>
      <c r="M1639" s="7"/>
      <c r="N1639" s="7"/>
      <c r="O1639" s="7"/>
      <c r="P1639" s="7"/>
      <c r="Q1639" s="7"/>
      <c r="R1639" s="8"/>
      <c r="S1639" s="9"/>
      <c r="T1639" s="7"/>
      <c r="U1639" s="7"/>
      <c r="V1639" s="7"/>
      <c r="W1639" s="7"/>
      <c r="X1639" s="7"/>
      <c r="Y1639" s="10"/>
      <c r="Z1639" s="11"/>
      <c r="AA1639" s="11"/>
      <c r="AB1639" s="11"/>
      <c r="AC1639" s="11"/>
    </row>
    <row r="1640" spans="1:31" s="40" customFormat="1" x14ac:dyDescent="0.35">
      <c r="A1640" s="40" t="s">
        <v>6</v>
      </c>
      <c r="B1640" s="40" t="s">
        <v>10</v>
      </c>
      <c r="C1640" s="40" t="s">
        <v>16</v>
      </c>
      <c r="D1640" s="40" t="s">
        <v>19</v>
      </c>
      <c r="E1640" s="40" t="s">
        <v>17</v>
      </c>
      <c r="F1640" s="40" t="s">
        <v>18</v>
      </c>
      <c r="G1640" s="40" t="s">
        <v>11</v>
      </c>
      <c r="H1640" s="41">
        <v>4619</v>
      </c>
      <c r="I1640" s="40" t="s">
        <v>24</v>
      </c>
      <c r="J1640" s="40" t="s">
        <v>37</v>
      </c>
      <c r="K1640" s="40" t="s">
        <v>20</v>
      </c>
      <c r="L1640" s="40" t="s">
        <v>22</v>
      </c>
      <c r="M1640" s="40" t="s">
        <v>23</v>
      </c>
      <c r="N1640" s="40" t="s">
        <v>11</v>
      </c>
      <c r="O1640" s="40" t="s">
        <v>892</v>
      </c>
      <c r="P1640" s="40">
        <v>368774</v>
      </c>
      <c r="Q1640" s="40">
        <v>33948765400131</v>
      </c>
      <c r="R1640" s="41"/>
      <c r="S1640" s="42">
        <v>45419.568055555559</v>
      </c>
      <c r="T1640" s="40" t="s">
        <v>835</v>
      </c>
      <c r="U1640" s="40" t="s">
        <v>79</v>
      </c>
      <c r="V1640" s="40" t="s">
        <v>893</v>
      </c>
      <c r="W1640" s="40" t="s">
        <v>14</v>
      </c>
      <c r="X1640" s="40" t="s">
        <v>15</v>
      </c>
      <c r="Y1640" s="43" t="str">
        <f>+IF(G1640=N1640,"Domestique","Autre")</f>
        <v>Domestique</v>
      </c>
      <c r="Z1640" s="44">
        <v>0.85</v>
      </c>
      <c r="AA1640" s="44" t="s">
        <v>1268</v>
      </c>
      <c r="AB1640" s="44" t="s">
        <v>1269</v>
      </c>
      <c r="AC1640" s="44" t="s">
        <v>1270</v>
      </c>
      <c r="AD1640" s="40">
        <f>COUNTIFS($AE$2:$AE$2432,AE1640)</f>
        <v>1</v>
      </c>
      <c r="AE1640" s="40" t="str">
        <f>+B1640&amp;C1640&amp;D1640&amp;E1640&amp;F1640&amp;G1640&amp;H1640&amp;I1640&amp;J1640&amp;K1640&amp;L1640&amp;M1640&amp;N1640</f>
        <v>En face-Ã -faceSociÃ©tÃ© ou assimilÃ©eBÃ©nÃ©ficiaire non PPE&lt; 12 moisComplet Ã  jourFrance [FR]4619Aucune occurence (12 mois glissants)VADCB/Visa MastercardUniquee-paiement avec 3D SecureFrance [FR]</v>
      </c>
    </row>
    <row r="1641" spans="1:31" x14ac:dyDescent="0.35">
      <c r="S1641" s="1"/>
    </row>
    <row r="1642" spans="1:31" x14ac:dyDescent="0.35">
      <c r="S1642" s="1"/>
    </row>
    <row r="1643" spans="1:31" x14ac:dyDescent="0.35">
      <c r="H1643"/>
      <c r="S1643" s="1"/>
    </row>
    <row r="1644" spans="1:31" x14ac:dyDescent="0.35">
      <c r="S1644" s="1"/>
    </row>
    <row r="1645" spans="1:31" x14ac:dyDescent="0.35">
      <c r="S1645" s="1"/>
    </row>
    <row r="1646" spans="1:31" x14ac:dyDescent="0.35">
      <c r="S1646" s="1"/>
    </row>
    <row r="1647" spans="1:31" x14ac:dyDescent="0.35">
      <c r="S1647" s="1"/>
    </row>
    <row r="1648" spans="1:31" x14ac:dyDescent="0.35">
      <c r="S1648" s="1"/>
    </row>
    <row r="1649" spans="19:19" x14ac:dyDescent="0.35">
      <c r="S1649" s="1"/>
    </row>
    <row r="1650" spans="19:19" x14ac:dyDescent="0.35">
      <c r="S1650" s="1"/>
    </row>
    <row r="1651" spans="19:19" x14ac:dyDescent="0.35">
      <c r="S1651" s="1"/>
    </row>
    <row r="1652" spans="19:19" x14ac:dyDescent="0.35">
      <c r="S1652" s="1"/>
    </row>
    <row r="1653" spans="19:19" x14ac:dyDescent="0.35">
      <c r="S1653" s="1"/>
    </row>
    <row r="1654" spans="19:19" x14ac:dyDescent="0.35">
      <c r="S1654" s="1"/>
    </row>
    <row r="1655" spans="19:19" x14ac:dyDescent="0.35">
      <c r="S1655" s="1"/>
    </row>
    <row r="1656" spans="19:19" x14ac:dyDescent="0.35">
      <c r="S1656" s="1"/>
    </row>
    <row r="1657" spans="19:19" x14ac:dyDescent="0.35">
      <c r="S1657" s="1"/>
    </row>
    <row r="1658" spans="19:19" x14ac:dyDescent="0.35">
      <c r="S1658" s="1"/>
    </row>
    <row r="1659" spans="19:19" x14ac:dyDescent="0.35">
      <c r="S1659" s="1"/>
    </row>
    <row r="1660" spans="19:19" x14ac:dyDescent="0.35">
      <c r="S1660" s="1"/>
    </row>
    <row r="1661" spans="19:19" x14ac:dyDescent="0.35">
      <c r="S1661" s="1"/>
    </row>
    <row r="1662" spans="19:19" x14ac:dyDescent="0.35">
      <c r="S1662" s="1"/>
    </row>
    <row r="1663" spans="19:19" x14ac:dyDescent="0.35">
      <c r="S1663" s="1"/>
    </row>
    <row r="1664" spans="19:19" x14ac:dyDescent="0.35">
      <c r="S1664" s="1"/>
    </row>
    <row r="1665" spans="1:31" x14ac:dyDescent="0.35">
      <c r="S1665" s="1"/>
    </row>
    <row r="1666" spans="1:31" x14ac:dyDescent="0.35">
      <c r="S1666" s="1"/>
    </row>
    <row r="1667" spans="1:31" x14ac:dyDescent="0.35">
      <c r="S1667" s="1"/>
    </row>
    <row r="1668" spans="1:31" x14ac:dyDescent="0.35">
      <c r="S1668" s="1"/>
    </row>
    <row r="1669" spans="1:31" x14ac:dyDescent="0.35">
      <c r="S1669" s="1"/>
    </row>
    <row r="1670" spans="1:31" x14ac:dyDescent="0.35">
      <c r="S1670" s="1"/>
    </row>
    <row r="1671" spans="1:31" x14ac:dyDescent="0.35">
      <c r="S1671" s="1"/>
    </row>
    <row r="1672" spans="1:31" x14ac:dyDescent="0.35">
      <c r="S1672" s="1"/>
    </row>
    <row r="1673" spans="1:31" x14ac:dyDescent="0.35">
      <c r="S1673" s="1"/>
    </row>
    <row r="1674" spans="1:31" ht="15" thickBot="1" x14ac:dyDescent="0.4">
      <c r="S1674" s="1"/>
    </row>
    <row r="1675" spans="1:31" ht="15" thickTop="1" x14ac:dyDescent="0.35">
      <c r="A1675" s="7"/>
      <c r="B1675" s="7"/>
      <c r="C1675" s="7"/>
      <c r="D1675" s="7"/>
      <c r="E1675" s="7"/>
      <c r="F1675" s="7"/>
      <c r="G1675" s="7"/>
      <c r="H1675" s="8"/>
      <c r="I1675" s="7"/>
      <c r="J1675" s="7"/>
      <c r="K1675" s="7"/>
      <c r="L1675" s="7"/>
      <c r="M1675" s="7"/>
      <c r="N1675" s="7"/>
      <c r="O1675" s="7"/>
      <c r="P1675" s="7"/>
      <c r="Q1675" s="7"/>
      <c r="R1675" s="8"/>
      <c r="S1675" s="9"/>
      <c r="T1675" s="7"/>
      <c r="U1675" s="7"/>
      <c r="V1675" s="7"/>
      <c r="W1675" s="7"/>
      <c r="X1675" s="7"/>
      <c r="Y1675" s="10"/>
      <c r="Z1675" s="11"/>
      <c r="AA1675" s="11"/>
      <c r="AB1675" s="11"/>
      <c r="AC1675" s="11"/>
    </row>
    <row r="1676" spans="1:31" x14ac:dyDescent="0.35">
      <c r="A1676" t="s">
        <v>6</v>
      </c>
      <c r="B1676" t="s">
        <v>10</v>
      </c>
      <c r="C1676" t="s">
        <v>16</v>
      </c>
      <c r="D1676" t="s">
        <v>19</v>
      </c>
      <c r="E1676" t="s">
        <v>839</v>
      </c>
      <c r="F1676" t="s">
        <v>18</v>
      </c>
      <c r="G1676" t="s">
        <v>11</v>
      </c>
      <c r="H1676" s="4">
        <v>5977</v>
      </c>
      <c r="I1676" t="s">
        <v>24</v>
      </c>
      <c r="J1676" t="s">
        <v>37</v>
      </c>
      <c r="K1676" t="s">
        <v>20</v>
      </c>
      <c r="L1676" t="s">
        <v>22</v>
      </c>
      <c r="M1676" t="s">
        <v>23</v>
      </c>
      <c r="N1676" t="s">
        <v>11</v>
      </c>
      <c r="O1676" t="s">
        <v>912</v>
      </c>
      <c r="P1676">
        <v>349140</v>
      </c>
      <c r="Q1676">
        <v>63568029100013</v>
      </c>
      <c r="R1676" s="4" t="s">
        <v>913</v>
      </c>
      <c r="S1676" s="1">
        <v>45371.611111111109</v>
      </c>
      <c r="T1676" t="s">
        <v>914</v>
      </c>
      <c r="V1676" t="s">
        <v>915</v>
      </c>
      <c r="W1676" t="s">
        <v>14</v>
      </c>
      <c r="X1676" t="s">
        <v>15</v>
      </c>
      <c r="Y1676" s="6" t="str">
        <f>+IF(G1676=N1676,"Domestique","Autre")</f>
        <v>Domestique</v>
      </c>
      <c r="Z1676" s="5">
        <v>0.6</v>
      </c>
      <c r="AA1676" s="5" t="s">
        <v>1268</v>
      </c>
      <c r="AB1676" s="5" t="s">
        <v>1269</v>
      </c>
      <c r="AC1676" s="5" t="s">
        <v>1270</v>
      </c>
      <c r="AD1676">
        <f>COUNTIFS($AE$2:$AE$2432,AE1676)</f>
        <v>1</v>
      </c>
      <c r="AE1676" t="str">
        <f>+B1676&amp;C1676&amp;D1676&amp;E1676&amp;F1676&amp;G1676&amp;H1676&amp;I1676&amp;J1676&amp;K1676&amp;L1676&amp;M1676&amp;N1676</f>
        <v>En face-Ã -faceSociÃ©tÃ© ou assimilÃ©eBÃ©nÃ©ficiaire non PPE&gt; 12 moisComplet Ã  jourFrance [FR]5977Aucune occurence (12 mois glissants)VADCB/Visa MastercardUniquee-paiement avec 3D SecureFrance [FR]</v>
      </c>
    </row>
    <row r="1677" spans="1:31" x14ac:dyDescent="0.35">
      <c r="S1677" s="1"/>
    </row>
    <row r="1678" spans="1:31" x14ac:dyDescent="0.35">
      <c r="S1678" s="1"/>
    </row>
    <row r="1679" spans="1:31" x14ac:dyDescent="0.35">
      <c r="H1679"/>
      <c r="S1679" s="1"/>
    </row>
    <row r="1680" spans="1:31" x14ac:dyDescent="0.35">
      <c r="S1680" s="1"/>
    </row>
    <row r="1681" spans="19:19" x14ac:dyDescent="0.35">
      <c r="S1681" s="1"/>
    </row>
    <row r="1682" spans="19:19" x14ac:dyDescent="0.35">
      <c r="S1682" s="1"/>
    </row>
    <row r="1683" spans="19:19" x14ac:dyDescent="0.35">
      <c r="S1683" s="1"/>
    </row>
    <row r="1684" spans="19:19" x14ac:dyDescent="0.35">
      <c r="S1684" s="1"/>
    </row>
    <row r="1685" spans="19:19" x14ac:dyDescent="0.35">
      <c r="S1685" s="1"/>
    </row>
    <row r="1686" spans="19:19" x14ac:dyDescent="0.35">
      <c r="S1686" s="1"/>
    </row>
    <row r="1687" spans="19:19" x14ac:dyDescent="0.35">
      <c r="S1687" s="1"/>
    </row>
    <row r="1688" spans="19:19" x14ac:dyDescent="0.35">
      <c r="S1688" s="1"/>
    </row>
    <row r="1689" spans="19:19" x14ac:dyDescent="0.35">
      <c r="S1689" s="1"/>
    </row>
    <row r="1690" spans="19:19" x14ac:dyDescent="0.35">
      <c r="S1690" s="1"/>
    </row>
    <row r="1691" spans="19:19" x14ac:dyDescent="0.35">
      <c r="S1691" s="1"/>
    </row>
    <row r="1692" spans="19:19" x14ac:dyDescent="0.35">
      <c r="S1692" s="1"/>
    </row>
    <row r="1693" spans="19:19" x14ac:dyDescent="0.35">
      <c r="S1693" s="1"/>
    </row>
    <row r="1694" spans="19:19" x14ac:dyDescent="0.35">
      <c r="S1694" s="1"/>
    </row>
    <row r="1695" spans="19:19" x14ac:dyDescent="0.35">
      <c r="S1695" s="1"/>
    </row>
    <row r="1696" spans="19:19" x14ac:dyDescent="0.35">
      <c r="S1696" s="1"/>
    </row>
    <row r="1697" spans="1:31" x14ac:dyDescent="0.35">
      <c r="S1697" s="1"/>
    </row>
    <row r="1698" spans="1:31" x14ac:dyDescent="0.35">
      <c r="S1698" s="1"/>
    </row>
    <row r="1699" spans="1:31" x14ac:dyDescent="0.35">
      <c r="S1699" s="1"/>
    </row>
    <row r="1700" spans="1:31" x14ac:dyDescent="0.35">
      <c r="S1700" s="1"/>
    </row>
    <row r="1701" spans="1:31" x14ac:dyDescent="0.35">
      <c r="S1701" s="1"/>
    </row>
    <row r="1702" spans="1:31" x14ac:dyDescent="0.35">
      <c r="S1702" s="1"/>
    </row>
    <row r="1703" spans="1:31" x14ac:dyDescent="0.35">
      <c r="S1703" s="1"/>
    </row>
    <row r="1704" spans="1:31" x14ac:dyDescent="0.35">
      <c r="S1704" s="1"/>
    </row>
    <row r="1705" spans="1:31" x14ac:dyDescent="0.35">
      <c r="S1705" s="1"/>
    </row>
    <row r="1706" spans="1:31" x14ac:dyDescent="0.35">
      <c r="S1706" s="1"/>
    </row>
    <row r="1707" spans="1:31" x14ac:dyDescent="0.35">
      <c r="S1707" s="1"/>
    </row>
    <row r="1708" spans="1:31" x14ac:dyDescent="0.35">
      <c r="S1708" s="1"/>
    </row>
    <row r="1709" spans="1:31" x14ac:dyDescent="0.35">
      <c r="S1709" s="1"/>
    </row>
    <row r="1710" spans="1:31" ht="15" thickBot="1" x14ac:dyDescent="0.4">
      <c r="S1710" s="1"/>
    </row>
    <row r="1711" spans="1:31" ht="15" thickTop="1" x14ac:dyDescent="0.35">
      <c r="A1711" s="7"/>
      <c r="B1711" s="7"/>
      <c r="C1711" s="7"/>
      <c r="D1711" s="7"/>
      <c r="E1711" s="7"/>
      <c r="F1711" s="7"/>
      <c r="G1711" s="7"/>
      <c r="H1711" s="8"/>
      <c r="I1711" s="7"/>
      <c r="J1711" s="7"/>
      <c r="K1711" s="7"/>
      <c r="L1711" s="7"/>
      <c r="M1711" s="7"/>
      <c r="N1711" s="7"/>
      <c r="O1711" s="7"/>
      <c r="P1711" s="7"/>
      <c r="Q1711" s="7"/>
      <c r="R1711" s="8"/>
      <c r="S1711" s="9"/>
      <c r="T1711" s="7"/>
      <c r="U1711" s="7"/>
      <c r="V1711" s="7"/>
      <c r="W1711" s="7"/>
      <c r="X1711" s="7"/>
      <c r="Y1711" s="10"/>
      <c r="Z1711" s="11"/>
      <c r="AA1711" s="11"/>
      <c r="AB1711" s="11"/>
      <c r="AC1711" s="11"/>
    </row>
    <row r="1712" spans="1:31" x14ac:dyDescent="0.35">
      <c r="A1712" t="s">
        <v>6</v>
      </c>
      <c r="B1712" t="s">
        <v>10</v>
      </c>
      <c r="C1712" t="s">
        <v>16</v>
      </c>
      <c r="D1712" t="s">
        <v>19</v>
      </c>
      <c r="E1712" t="s">
        <v>839</v>
      </c>
      <c r="F1712" t="s">
        <v>18</v>
      </c>
      <c r="G1712" t="s">
        <v>11</v>
      </c>
      <c r="H1712" s="4">
        <v>5965</v>
      </c>
      <c r="I1712" t="s">
        <v>24</v>
      </c>
      <c r="J1712" t="s">
        <v>37</v>
      </c>
      <c r="K1712" t="s">
        <v>20</v>
      </c>
      <c r="L1712" t="s">
        <v>22</v>
      </c>
      <c r="M1712" t="s">
        <v>23</v>
      </c>
      <c r="N1712" t="s">
        <v>11</v>
      </c>
      <c r="O1712" t="s">
        <v>916</v>
      </c>
      <c r="P1712">
        <v>347523</v>
      </c>
      <c r="Q1712">
        <v>51923328200036</v>
      </c>
      <c r="R1712" s="4" t="s">
        <v>47</v>
      </c>
      <c r="S1712" s="1">
        <v>45369.59097222222</v>
      </c>
      <c r="T1712" t="s">
        <v>917</v>
      </c>
      <c r="V1712" t="s">
        <v>918</v>
      </c>
      <c r="W1712" t="s">
        <v>14</v>
      </c>
      <c r="X1712" t="s">
        <v>15</v>
      </c>
      <c r="Y1712" s="6" t="str">
        <f>+IF(G1712=N1712,"Domestique","Autre")</f>
        <v>Domestique</v>
      </c>
      <c r="Z1712" s="5">
        <v>0.6</v>
      </c>
      <c r="AA1712" s="5" t="s">
        <v>1268</v>
      </c>
      <c r="AB1712" s="5" t="s">
        <v>1269</v>
      </c>
      <c r="AC1712" s="5" t="s">
        <v>1270</v>
      </c>
      <c r="AD1712">
        <f>COUNTIFS($AE$2:$AE$2432,AE1712)</f>
        <v>1</v>
      </c>
      <c r="AE1712" t="str">
        <f>+B1712&amp;C1712&amp;D1712&amp;E1712&amp;F1712&amp;G1712&amp;H1712&amp;I1712&amp;J1712&amp;K1712&amp;L1712&amp;M1712&amp;N1712</f>
        <v>En face-Ã -faceSociÃ©tÃ© ou assimilÃ©eBÃ©nÃ©ficiaire non PPE&gt; 12 moisComplet Ã  jourFrance [FR]5965Aucune occurence (12 mois glissants)VADCB/Visa MastercardUniquee-paiement avec 3D SecureFrance [FR]</v>
      </c>
    </row>
    <row r="1713" spans="8:19" x14ac:dyDescent="0.35">
      <c r="S1713" s="1"/>
    </row>
    <row r="1714" spans="8:19" x14ac:dyDescent="0.35">
      <c r="S1714" s="1"/>
    </row>
    <row r="1715" spans="8:19" x14ac:dyDescent="0.35">
      <c r="H1715"/>
      <c r="S1715" s="1"/>
    </row>
    <row r="1716" spans="8:19" x14ac:dyDescent="0.35">
      <c r="S1716" s="1"/>
    </row>
    <row r="1717" spans="8:19" x14ac:dyDescent="0.35">
      <c r="S1717" s="1"/>
    </row>
    <row r="1718" spans="8:19" x14ac:dyDescent="0.35">
      <c r="S1718" s="1"/>
    </row>
    <row r="1719" spans="8:19" x14ac:dyDescent="0.35">
      <c r="S1719" s="1"/>
    </row>
    <row r="1720" spans="8:19" x14ac:dyDescent="0.35">
      <c r="S1720" s="1"/>
    </row>
    <row r="1721" spans="8:19" x14ac:dyDescent="0.35">
      <c r="S1721" s="1"/>
    </row>
    <row r="1722" spans="8:19" x14ac:dyDescent="0.35">
      <c r="S1722" s="1"/>
    </row>
    <row r="1723" spans="8:19" x14ac:dyDescent="0.35">
      <c r="S1723" s="1"/>
    </row>
    <row r="1724" spans="8:19" x14ac:dyDescent="0.35">
      <c r="S1724" s="1"/>
    </row>
    <row r="1725" spans="8:19" x14ac:dyDescent="0.35">
      <c r="S1725" s="1"/>
    </row>
    <row r="1726" spans="8:19" x14ac:dyDescent="0.35">
      <c r="S1726" s="1"/>
    </row>
    <row r="1727" spans="8:19" x14ac:dyDescent="0.35">
      <c r="S1727" s="1"/>
    </row>
    <row r="1728" spans="8:19" x14ac:dyDescent="0.35">
      <c r="S1728" s="1"/>
    </row>
    <row r="1729" spans="19:19" x14ac:dyDescent="0.35">
      <c r="S1729" s="1"/>
    </row>
    <row r="1730" spans="19:19" x14ac:dyDescent="0.35">
      <c r="S1730" s="1"/>
    </row>
    <row r="1731" spans="19:19" x14ac:dyDescent="0.35">
      <c r="S1731" s="1"/>
    </row>
    <row r="1732" spans="19:19" x14ac:dyDescent="0.35">
      <c r="S1732" s="1"/>
    </row>
    <row r="1733" spans="19:19" x14ac:dyDescent="0.35">
      <c r="S1733" s="1"/>
    </row>
    <row r="1734" spans="19:19" x14ac:dyDescent="0.35">
      <c r="S1734" s="1"/>
    </row>
    <row r="1735" spans="19:19" x14ac:dyDescent="0.35">
      <c r="S1735" s="1"/>
    </row>
    <row r="1736" spans="19:19" x14ac:dyDescent="0.35">
      <c r="S1736" s="1"/>
    </row>
    <row r="1737" spans="19:19" x14ac:dyDescent="0.35">
      <c r="S1737" s="1"/>
    </row>
    <row r="1738" spans="19:19" x14ac:dyDescent="0.35">
      <c r="S1738" s="1"/>
    </row>
    <row r="1739" spans="19:19" x14ac:dyDescent="0.35">
      <c r="S1739" s="1"/>
    </row>
    <row r="1740" spans="19:19" x14ac:dyDescent="0.35">
      <c r="S1740" s="1"/>
    </row>
    <row r="1741" spans="19:19" x14ac:dyDescent="0.35">
      <c r="S1741" s="1"/>
    </row>
    <row r="1742" spans="19:19" x14ac:dyDescent="0.35">
      <c r="S1742" s="1"/>
    </row>
    <row r="1743" spans="19:19" x14ac:dyDescent="0.35">
      <c r="S1743" s="1"/>
    </row>
    <row r="1744" spans="19:19" x14ac:dyDescent="0.35">
      <c r="S1744" s="1"/>
    </row>
    <row r="1745" spans="1:31" x14ac:dyDescent="0.35">
      <c r="S1745" s="1"/>
    </row>
    <row r="1746" spans="1:31" ht="15" thickBot="1" x14ac:dyDescent="0.4">
      <c r="S1746" s="1"/>
    </row>
    <row r="1747" spans="1:31" ht="15" thickTop="1" x14ac:dyDescent="0.35">
      <c r="A1747" s="7"/>
      <c r="B1747" s="7"/>
      <c r="C1747" s="7"/>
      <c r="D1747" s="7"/>
      <c r="E1747" s="7"/>
      <c r="F1747" s="7"/>
      <c r="G1747" s="7"/>
      <c r="H1747" s="8"/>
      <c r="I1747" s="7"/>
      <c r="J1747" s="7"/>
      <c r="K1747" s="7"/>
      <c r="L1747" s="7"/>
      <c r="M1747" s="7"/>
      <c r="N1747" s="7"/>
      <c r="O1747" s="7"/>
      <c r="P1747" s="7"/>
      <c r="Q1747" s="7"/>
      <c r="R1747" s="8"/>
      <c r="S1747" s="9"/>
      <c r="T1747" s="7"/>
      <c r="U1747" s="7"/>
      <c r="V1747" s="7"/>
      <c r="W1747" s="7"/>
      <c r="X1747" s="7"/>
      <c r="Y1747" s="10"/>
      <c r="Z1747" s="11"/>
      <c r="AA1747" s="11"/>
      <c r="AB1747" s="11"/>
      <c r="AC1747" s="11"/>
    </row>
    <row r="1748" spans="1:31" x14ac:dyDescent="0.35">
      <c r="A1748" t="s">
        <v>6</v>
      </c>
      <c r="B1748" t="s">
        <v>10</v>
      </c>
      <c r="C1748" t="s">
        <v>16</v>
      </c>
      <c r="D1748" t="s">
        <v>19</v>
      </c>
      <c r="E1748" t="s">
        <v>839</v>
      </c>
      <c r="F1748" t="s">
        <v>18</v>
      </c>
      <c r="G1748" t="s">
        <v>11</v>
      </c>
      <c r="H1748" s="4">
        <v>5985</v>
      </c>
      <c r="I1748" t="s">
        <v>24</v>
      </c>
      <c r="J1748" t="s">
        <v>37</v>
      </c>
      <c r="K1748" t="s">
        <v>20</v>
      </c>
      <c r="L1748" t="s">
        <v>22</v>
      </c>
      <c r="M1748" t="s">
        <v>23</v>
      </c>
      <c r="N1748" t="s">
        <v>11</v>
      </c>
      <c r="O1748" t="s">
        <v>919</v>
      </c>
      <c r="P1748">
        <v>334485</v>
      </c>
      <c r="Q1748">
        <v>450011209</v>
      </c>
      <c r="R1748" s="4" t="s">
        <v>344</v>
      </c>
      <c r="S1748" s="1">
        <v>45335.595138888886</v>
      </c>
      <c r="T1748" t="s">
        <v>920</v>
      </c>
      <c r="V1748" t="s">
        <v>921</v>
      </c>
      <c r="W1748" t="s">
        <v>14</v>
      </c>
      <c r="X1748" t="s">
        <v>15</v>
      </c>
      <c r="Y1748" s="6" t="str">
        <f>+IF(G1748=N1748,"Domestique","Autre")</f>
        <v>Domestique</v>
      </c>
      <c r="Z1748" s="5">
        <v>0.6</v>
      </c>
      <c r="AA1748" s="5" t="s">
        <v>1268</v>
      </c>
      <c r="AB1748" s="5" t="s">
        <v>1269</v>
      </c>
      <c r="AC1748" s="5" t="s">
        <v>1270</v>
      </c>
      <c r="AD1748">
        <f>COUNTIFS($AE$2:$AE$2432,AE1748)</f>
        <v>1</v>
      </c>
      <c r="AE1748" t="str">
        <f>+B1748&amp;C1748&amp;D1748&amp;E1748&amp;F1748&amp;G1748&amp;H1748&amp;I1748&amp;J1748&amp;K1748&amp;L1748&amp;M1748&amp;N1748</f>
        <v>En face-Ã -faceSociÃ©tÃ© ou assimilÃ©eBÃ©nÃ©ficiaire non PPE&gt; 12 moisComplet Ã  jourFrance [FR]5985Aucune occurence (12 mois glissants)VADCB/Visa MastercardUniquee-paiement avec 3D SecureFrance [FR]</v>
      </c>
    </row>
    <row r="1749" spans="1:31" x14ac:dyDescent="0.35">
      <c r="S1749" s="1"/>
    </row>
    <row r="1750" spans="1:31" x14ac:dyDescent="0.35">
      <c r="S1750" s="1"/>
    </row>
    <row r="1751" spans="1:31" x14ac:dyDescent="0.35">
      <c r="H1751"/>
      <c r="S1751" s="1"/>
    </row>
    <row r="1752" spans="1:31" x14ac:dyDescent="0.35">
      <c r="S1752" s="1"/>
    </row>
    <row r="1753" spans="1:31" x14ac:dyDescent="0.35">
      <c r="S1753" s="1"/>
    </row>
    <row r="1754" spans="1:31" x14ac:dyDescent="0.35">
      <c r="S1754" s="1"/>
    </row>
    <row r="1755" spans="1:31" x14ac:dyDescent="0.35">
      <c r="S1755" s="1"/>
    </row>
    <row r="1756" spans="1:31" x14ac:dyDescent="0.35">
      <c r="S1756" s="1"/>
    </row>
    <row r="1757" spans="1:31" x14ac:dyDescent="0.35">
      <c r="S1757" s="1"/>
    </row>
    <row r="1758" spans="1:31" x14ac:dyDescent="0.35">
      <c r="S1758" s="1"/>
    </row>
    <row r="1759" spans="1:31" x14ac:dyDescent="0.35">
      <c r="S1759" s="1"/>
    </row>
    <row r="1760" spans="1:31" x14ac:dyDescent="0.35">
      <c r="S1760" s="1"/>
    </row>
    <row r="1761" spans="19:19" x14ac:dyDescent="0.35">
      <c r="S1761" s="1"/>
    </row>
    <row r="1762" spans="19:19" x14ac:dyDescent="0.35">
      <c r="S1762" s="1"/>
    </row>
    <row r="1763" spans="19:19" x14ac:dyDescent="0.35">
      <c r="S1763" s="1"/>
    </row>
    <row r="1764" spans="19:19" x14ac:dyDescent="0.35">
      <c r="S1764" s="1"/>
    </row>
    <row r="1765" spans="19:19" x14ac:dyDescent="0.35">
      <c r="S1765" s="1"/>
    </row>
    <row r="1766" spans="19:19" x14ac:dyDescent="0.35">
      <c r="S1766" s="1"/>
    </row>
    <row r="1767" spans="19:19" x14ac:dyDescent="0.35">
      <c r="S1767" s="1"/>
    </row>
    <row r="1768" spans="19:19" x14ac:dyDescent="0.35">
      <c r="S1768" s="1"/>
    </row>
    <row r="1769" spans="19:19" x14ac:dyDescent="0.35">
      <c r="S1769" s="1"/>
    </row>
    <row r="1770" spans="19:19" x14ac:dyDescent="0.35">
      <c r="S1770" s="1"/>
    </row>
    <row r="1771" spans="19:19" x14ac:dyDescent="0.35">
      <c r="S1771" s="1"/>
    </row>
    <row r="1772" spans="19:19" x14ac:dyDescent="0.35">
      <c r="S1772" s="1"/>
    </row>
    <row r="1773" spans="19:19" x14ac:dyDescent="0.35">
      <c r="S1773" s="1"/>
    </row>
    <row r="1774" spans="19:19" x14ac:dyDescent="0.35">
      <c r="S1774" s="1"/>
    </row>
    <row r="1775" spans="19:19" x14ac:dyDescent="0.35">
      <c r="S1775" s="1"/>
    </row>
    <row r="1776" spans="19:19" x14ac:dyDescent="0.35">
      <c r="S1776" s="1"/>
    </row>
    <row r="1777" spans="1:31" x14ac:dyDescent="0.35">
      <c r="S1777" s="1"/>
    </row>
    <row r="1778" spans="1:31" x14ac:dyDescent="0.35">
      <c r="S1778" s="1"/>
    </row>
    <row r="1779" spans="1:31" x14ac:dyDescent="0.35">
      <c r="S1779" s="1"/>
    </row>
    <row r="1780" spans="1:31" x14ac:dyDescent="0.35">
      <c r="S1780" s="1"/>
    </row>
    <row r="1781" spans="1:31" x14ac:dyDescent="0.35">
      <c r="S1781" s="1"/>
    </row>
    <row r="1782" spans="1:31" ht="15" thickBot="1" x14ac:dyDescent="0.4">
      <c r="S1782" s="1"/>
    </row>
    <row r="1783" spans="1:31" ht="15" thickTop="1" x14ac:dyDescent="0.35">
      <c r="A1783" s="7"/>
      <c r="B1783" s="7"/>
      <c r="C1783" s="7"/>
      <c r="D1783" s="7"/>
      <c r="E1783" s="7"/>
      <c r="F1783" s="7"/>
      <c r="G1783" s="7"/>
      <c r="H1783" s="8"/>
      <c r="I1783" s="7"/>
      <c r="J1783" s="7"/>
      <c r="K1783" s="7"/>
      <c r="L1783" s="7"/>
      <c r="M1783" s="7"/>
      <c r="N1783" s="7"/>
      <c r="O1783" s="7"/>
      <c r="P1783" s="7"/>
      <c r="Q1783" s="7"/>
      <c r="R1783" s="8"/>
      <c r="S1783" s="9"/>
      <c r="T1783" s="7"/>
      <c r="U1783" s="7"/>
      <c r="V1783" s="7"/>
      <c r="W1783" s="7"/>
      <c r="X1783" s="7"/>
      <c r="Y1783" s="10"/>
      <c r="Z1783" s="11"/>
      <c r="AA1783" s="11"/>
      <c r="AB1783" s="11"/>
      <c r="AC1783" s="11"/>
    </row>
    <row r="1784" spans="1:31" x14ac:dyDescent="0.35">
      <c r="A1784" t="s">
        <v>6</v>
      </c>
      <c r="B1784" t="s">
        <v>10</v>
      </c>
      <c r="C1784" t="s">
        <v>16</v>
      </c>
      <c r="D1784" t="s">
        <v>19</v>
      </c>
      <c r="E1784" t="s">
        <v>839</v>
      </c>
      <c r="F1784" t="s">
        <v>18</v>
      </c>
      <c r="G1784" t="s">
        <v>11</v>
      </c>
      <c r="H1784" s="4">
        <v>7995</v>
      </c>
      <c r="I1784" t="s">
        <v>24</v>
      </c>
      <c r="J1784" t="s">
        <v>37</v>
      </c>
      <c r="K1784" t="s">
        <v>20</v>
      </c>
      <c r="L1784" t="s">
        <v>22</v>
      </c>
      <c r="M1784" t="s">
        <v>23</v>
      </c>
      <c r="N1784" t="s">
        <v>11</v>
      </c>
      <c r="O1784" t="s">
        <v>922</v>
      </c>
      <c r="P1784">
        <v>324079</v>
      </c>
      <c r="Q1784">
        <v>77567125803102</v>
      </c>
      <c r="R1784" s="4" t="s">
        <v>923</v>
      </c>
      <c r="S1784" s="1">
        <v>45308.622916666667</v>
      </c>
      <c r="T1784" t="s">
        <v>924</v>
      </c>
      <c r="U1784" t="s">
        <v>925</v>
      </c>
      <c r="V1784" t="s">
        <v>926</v>
      </c>
      <c r="W1784" t="s">
        <v>14</v>
      </c>
      <c r="X1784" t="s">
        <v>927</v>
      </c>
      <c r="Y1784" s="6" t="str">
        <f>+IF(G1784=N1784,"Domestique","Autre")</f>
        <v>Domestique</v>
      </c>
      <c r="Z1784" s="5">
        <v>2.1</v>
      </c>
      <c r="AA1784" s="5" t="s">
        <v>1272</v>
      </c>
      <c r="AB1784" s="5" t="s">
        <v>1273</v>
      </c>
      <c r="AC1784" s="5" t="s">
        <v>1271</v>
      </c>
      <c r="AD1784">
        <f>COUNTIFS($AE$2:$AE$2432,AE1784)</f>
        <v>1</v>
      </c>
      <c r="AE1784" t="str">
        <f>+B1784&amp;C1784&amp;D1784&amp;E1784&amp;F1784&amp;G1784&amp;H1784&amp;I1784&amp;J1784&amp;K1784&amp;L1784&amp;M1784&amp;N1784</f>
        <v>En face-Ã -faceSociÃ©tÃ© ou assimilÃ©eBÃ©nÃ©ficiaire non PPE&gt; 12 moisComplet Ã  jourFrance [FR]7995Aucune occurence (12 mois glissants)VADCB/Visa MastercardUniquee-paiement avec 3D SecureFrance [FR]</v>
      </c>
    </row>
    <row r="1785" spans="1:31" x14ac:dyDescent="0.35">
      <c r="S1785" s="1"/>
    </row>
    <row r="1786" spans="1:31" x14ac:dyDescent="0.35">
      <c r="S1786" s="1"/>
    </row>
    <row r="1787" spans="1:31" x14ac:dyDescent="0.35">
      <c r="H1787"/>
      <c r="S1787" s="1"/>
    </row>
    <row r="1788" spans="1:31" x14ac:dyDescent="0.35">
      <c r="S1788" s="1"/>
    </row>
    <row r="1789" spans="1:31" x14ac:dyDescent="0.35">
      <c r="S1789" s="1"/>
    </row>
    <row r="1790" spans="1:31" x14ac:dyDescent="0.35">
      <c r="S1790" s="1"/>
    </row>
    <row r="1791" spans="1:31" x14ac:dyDescent="0.35">
      <c r="S1791" s="1"/>
    </row>
    <row r="1792" spans="1:31" x14ac:dyDescent="0.35">
      <c r="S1792" s="1"/>
    </row>
    <row r="1793" spans="19:19" x14ac:dyDescent="0.35">
      <c r="S1793" s="1"/>
    </row>
    <row r="1794" spans="19:19" x14ac:dyDescent="0.35">
      <c r="S1794" s="1"/>
    </row>
    <row r="1795" spans="19:19" x14ac:dyDescent="0.35">
      <c r="S1795" s="1"/>
    </row>
    <row r="1796" spans="19:19" x14ac:dyDescent="0.35">
      <c r="S1796" s="1"/>
    </row>
    <row r="1797" spans="19:19" x14ac:dyDescent="0.35">
      <c r="S1797" s="1"/>
    </row>
    <row r="1798" spans="19:19" x14ac:dyDescent="0.35">
      <c r="S1798" s="1"/>
    </row>
    <row r="1799" spans="19:19" x14ac:dyDescent="0.35">
      <c r="S1799" s="1"/>
    </row>
    <row r="1800" spans="19:19" x14ac:dyDescent="0.35">
      <c r="S1800" s="1"/>
    </row>
    <row r="1801" spans="19:19" x14ac:dyDescent="0.35">
      <c r="S1801" s="1"/>
    </row>
    <row r="1802" spans="19:19" x14ac:dyDescent="0.35">
      <c r="S1802" s="1"/>
    </row>
    <row r="1803" spans="19:19" x14ac:dyDescent="0.35">
      <c r="S1803" s="1"/>
    </row>
    <row r="1804" spans="19:19" x14ac:dyDescent="0.35">
      <c r="S1804" s="1"/>
    </row>
    <row r="1805" spans="19:19" x14ac:dyDescent="0.35">
      <c r="S1805" s="1"/>
    </row>
    <row r="1806" spans="19:19" x14ac:dyDescent="0.35">
      <c r="S1806" s="1"/>
    </row>
    <row r="1807" spans="19:19" x14ac:dyDescent="0.35">
      <c r="S1807" s="1"/>
    </row>
    <row r="1808" spans="19:19" x14ac:dyDescent="0.35">
      <c r="S1808" s="1"/>
    </row>
    <row r="1809" spans="1:31" x14ac:dyDescent="0.35">
      <c r="S1809" s="1"/>
    </row>
    <row r="1810" spans="1:31" x14ac:dyDescent="0.35">
      <c r="S1810" s="1"/>
    </row>
    <row r="1811" spans="1:31" x14ac:dyDescent="0.35">
      <c r="S1811" s="1"/>
    </row>
    <row r="1812" spans="1:31" x14ac:dyDescent="0.35">
      <c r="S1812" s="1"/>
    </row>
    <row r="1813" spans="1:31" x14ac:dyDescent="0.35">
      <c r="S1813" s="1"/>
    </row>
    <row r="1814" spans="1:31" x14ac:dyDescent="0.35">
      <c r="S1814" s="1"/>
    </row>
    <row r="1815" spans="1:31" x14ac:dyDescent="0.35">
      <c r="S1815" s="1"/>
    </row>
    <row r="1816" spans="1:31" x14ac:dyDescent="0.35">
      <c r="S1816" s="1"/>
    </row>
    <row r="1817" spans="1:31" x14ac:dyDescent="0.35">
      <c r="S1817" s="1"/>
    </row>
    <row r="1818" spans="1:31" ht="15" thickBot="1" x14ac:dyDescent="0.4">
      <c r="S1818" s="1"/>
    </row>
    <row r="1819" spans="1:31" ht="15" thickTop="1" x14ac:dyDescent="0.35">
      <c r="A1819" s="7"/>
      <c r="B1819" s="7"/>
      <c r="C1819" s="7"/>
      <c r="D1819" s="7"/>
      <c r="E1819" s="7"/>
      <c r="F1819" s="7"/>
      <c r="G1819" s="7"/>
      <c r="H1819" s="8"/>
      <c r="I1819" s="7"/>
      <c r="J1819" s="7"/>
      <c r="K1819" s="7"/>
      <c r="L1819" s="7"/>
      <c r="M1819" s="7"/>
      <c r="N1819" s="7"/>
      <c r="O1819" s="7"/>
      <c r="P1819" s="7"/>
      <c r="Q1819" s="7"/>
      <c r="R1819" s="8"/>
      <c r="S1819" s="9"/>
      <c r="T1819" s="7"/>
      <c r="U1819" s="7"/>
      <c r="V1819" s="7"/>
      <c r="W1819" s="7"/>
      <c r="X1819" s="7"/>
      <c r="Y1819" s="10"/>
      <c r="Z1819" s="11"/>
      <c r="AA1819" s="11"/>
      <c r="AB1819" s="11"/>
      <c r="AC1819" s="11"/>
    </row>
    <row r="1820" spans="1:31" x14ac:dyDescent="0.35">
      <c r="A1820" t="s">
        <v>6</v>
      </c>
      <c r="B1820" t="s">
        <v>10</v>
      </c>
      <c r="C1820" t="s">
        <v>16</v>
      </c>
      <c r="D1820" t="s">
        <v>932</v>
      </c>
      <c r="E1820" t="s">
        <v>839</v>
      </c>
      <c r="F1820" t="s">
        <v>18</v>
      </c>
      <c r="G1820" t="s">
        <v>11</v>
      </c>
      <c r="H1820" s="4">
        <v>7911</v>
      </c>
      <c r="I1820" t="s">
        <v>24</v>
      </c>
      <c r="J1820" t="s">
        <v>37</v>
      </c>
      <c r="K1820" t="s">
        <v>20</v>
      </c>
      <c r="L1820" t="s">
        <v>22</v>
      </c>
      <c r="M1820" t="s">
        <v>23</v>
      </c>
      <c r="N1820" t="s">
        <v>11</v>
      </c>
      <c r="O1820" t="s">
        <v>928</v>
      </c>
      <c r="P1820">
        <v>319111</v>
      </c>
      <c r="Q1820">
        <v>45129061300020</v>
      </c>
      <c r="R1820" s="4" t="s">
        <v>929</v>
      </c>
      <c r="S1820" s="1">
        <v>45293.73333333333</v>
      </c>
      <c r="T1820" t="s">
        <v>930</v>
      </c>
      <c r="V1820" t="s">
        <v>931</v>
      </c>
      <c r="W1820" t="s">
        <v>14</v>
      </c>
      <c r="X1820" t="s">
        <v>867</v>
      </c>
      <c r="Y1820" s="6" t="str">
        <f>+IF(G1820=N1820,"Domestique","Autre")</f>
        <v>Domestique</v>
      </c>
      <c r="Z1820" s="5">
        <v>2.1</v>
      </c>
      <c r="AA1820" s="5" t="s">
        <v>1272</v>
      </c>
      <c r="AB1820" s="5" t="s">
        <v>1273</v>
      </c>
      <c r="AC1820" s="5" t="s">
        <v>1271</v>
      </c>
      <c r="AD1820">
        <f>COUNTIFS($AE$2:$AE$2432,AE1820)</f>
        <v>1</v>
      </c>
      <c r="AE1820" t="str">
        <f>+B1820&amp;C1820&amp;D1820&amp;E1820&amp;F1820&amp;G1820&amp;H1820&amp;I1820&amp;J1820&amp;K1820&amp;L1820&amp;M1820&amp;N1820</f>
        <v>En face-Ã -faceSociÃ©tÃ© ou assimilÃ©eBÃ©nÃ©ficiaire PPE&gt; 12 moisComplet Ã  jourFrance [FR]7911Aucune occurence (12 mois glissants)VADCB/Visa MastercardUniquee-paiement avec 3D SecureFrance [FR]</v>
      </c>
    </row>
    <row r="1821" spans="1:31" x14ac:dyDescent="0.35">
      <c r="S1821" s="1"/>
    </row>
    <row r="1822" spans="1:31" x14ac:dyDescent="0.35">
      <c r="S1822" s="1"/>
    </row>
    <row r="1823" spans="1:31" x14ac:dyDescent="0.35">
      <c r="H1823"/>
      <c r="S1823" s="1"/>
    </row>
    <row r="1824" spans="1:31" x14ac:dyDescent="0.35">
      <c r="S1824" s="1"/>
    </row>
    <row r="1825" spans="19:19" x14ac:dyDescent="0.35">
      <c r="S1825" s="1"/>
    </row>
    <row r="1826" spans="19:19" x14ac:dyDescent="0.35">
      <c r="S1826" s="1"/>
    </row>
    <row r="1827" spans="19:19" x14ac:dyDescent="0.35">
      <c r="S1827" s="1"/>
    </row>
    <row r="1828" spans="19:19" x14ac:dyDescent="0.35">
      <c r="S1828" s="1"/>
    </row>
    <row r="1829" spans="19:19" x14ac:dyDescent="0.35">
      <c r="S1829" s="1"/>
    </row>
    <row r="1830" spans="19:19" x14ac:dyDescent="0.35">
      <c r="S1830" s="1"/>
    </row>
    <row r="1831" spans="19:19" x14ac:dyDescent="0.35">
      <c r="S1831" s="1"/>
    </row>
    <row r="1832" spans="19:19" x14ac:dyDescent="0.35">
      <c r="S1832" s="1"/>
    </row>
    <row r="1833" spans="19:19" x14ac:dyDescent="0.35">
      <c r="S1833" s="1"/>
    </row>
    <row r="1834" spans="19:19" x14ac:dyDescent="0.35">
      <c r="S1834" s="1"/>
    </row>
    <row r="1835" spans="19:19" x14ac:dyDescent="0.35">
      <c r="S1835" s="1"/>
    </row>
    <row r="1836" spans="19:19" x14ac:dyDescent="0.35">
      <c r="S1836" s="1"/>
    </row>
    <row r="1837" spans="19:19" x14ac:dyDescent="0.35">
      <c r="S1837" s="1"/>
    </row>
    <row r="1838" spans="19:19" x14ac:dyDescent="0.35">
      <c r="S1838" s="1"/>
    </row>
    <row r="1839" spans="19:19" x14ac:dyDescent="0.35">
      <c r="S1839" s="1"/>
    </row>
    <row r="1840" spans="19:19" x14ac:dyDescent="0.35">
      <c r="S1840" s="1"/>
    </row>
    <row r="1841" spans="1:31" x14ac:dyDescent="0.35">
      <c r="S1841" s="1"/>
    </row>
    <row r="1842" spans="1:31" x14ac:dyDescent="0.35">
      <c r="S1842" s="1"/>
    </row>
    <row r="1843" spans="1:31" x14ac:dyDescent="0.35">
      <c r="S1843" s="1"/>
    </row>
    <row r="1844" spans="1:31" x14ac:dyDescent="0.35">
      <c r="S1844" s="1"/>
    </row>
    <row r="1845" spans="1:31" x14ac:dyDescent="0.35">
      <c r="S1845" s="1"/>
    </row>
    <row r="1846" spans="1:31" x14ac:dyDescent="0.35">
      <c r="S1846" s="1"/>
    </row>
    <row r="1847" spans="1:31" x14ac:dyDescent="0.35">
      <c r="S1847" s="1"/>
    </row>
    <row r="1848" spans="1:31" x14ac:dyDescent="0.35">
      <c r="S1848" s="1"/>
    </row>
    <row r="1849" spans="1:31" x14ac:dyDescent="0.35">
      <c r="S1849" s="1"/>
    </row>
    <row r="1850" spans="1:31" x14ac:dyDescent="0.35">
      <c r="S1850" s="1"/>
    </row>
    <row r="1851" spans="1:31" x14ac:dyDescent="0.35">
      <c r="S1851" s="1"/>
    </row>
    <row r="1852" spans="1:31" x14ac:dyDescent="0.35">
      <c r="S1852" s="1"/>
    </row>
    <row r="1853" spans="1:31" x14ac:dyDescent="0.35">
      <c r="S1853" s="1"/>
    </row>
    <row r="1854" spans="1:31" ht="15" thickBot="1" x14ac:dyDescent="0.4">
      <c r="S1854" s="1"/>
    </row>
    <row r="1855" spans="1:31" ht="15" thickTop="1" x14ac:dyDescent="0.35">
      <c r="A1855" s="7"/>
      <c r="B1855" s="7"/>
      <c r="C1855" s="7"/>
      <c r="D1855" s="7"/>
      <c r="E1855" s="7"/>
      <c r="F1855" s="7"/>
      <c r="G1855" s="7"/>
      <c r="H1855" s="8"/>
      <c r="I1855" s="7"/>
      <c r="J1855" s="7"/>
      <c r="K1855" s="7"/>
      <c r="L1855" s="7"/>
      <c r="M1855" s="7"/>
      <c r="N1855" s="7"/>
      <c r="O1855" s="7"/>
      <c r="P1855" s="7"/>
      <c r="Q1855" s="7"/>
      <c r="R1855" s="8"/>
      <c r="S1855" s="9"/>
      <c r="T1855" s="7"/>
      <c r="U1855" s="7"/>
      <c r="V1855" s="7"/>
      <c r="W1855" s="7"/>
      <c r="X1855" s="7"/>
      <c r="Y1855" s="10"/>
      <c r="Z1855" s="11"/>
      <c r="AA1855" s="11"/>
      <c r="AB1855" s="11"/>
      <c r="AC1855" s="11"/>
    </row>
    <row r="1856" spans="1:31" s="45" customFormat="1" x14ac:dyDescent="0.35">
      <c r="A1856" s="45" t="s">
        <v>6</v>
      </c>
      <c r="B1856" s="45" t="s">
        <v>10</v>
      </c>
      <c r="C1856" s="45" t="s">
        <v>16</v>
      </c>
      <c r="D1856" s="45" t="s">
        <v>19</v>
      </c>
      <c r="E1856" s="45" t="s">
        <v>839</v>
      </c>
      <c r="F1856" s="45" t="s">
        <v>18</v>
      </c>
      <c r="G1856" s="45" t="s">
        <v>11</v>
      </c>
      <c r="H1856" s="46">
        <v>2741</v>
      </c>
      <c r="I1856" s="45" t="s">
        <v>24</v>
      </c>
      <c r="J1856" s="45" t="s">
        <v>37</v>
      </c>
      <c r="K1856" s="45" t="s">
        <v>20</v>
      </c>
      <c r="L1856" s="45" t="s">
        <v>22</v>
      </c>
      <c r="M1856" s="45" t="s">
        <v>23</v>
      </c>
      <c r="N1856" s="45" t="s">
        <v>11</v>
      </c>
      <c r="O1856" s="45" t="s">
        <v>933</v>
      </c>
      <c r="P1856" s="45">
        <v>315837</v>
      </c>
      <c r="Q1856" s="45">
        <v>37771465400011</v>
      </c>
      <c r="R1856" s="46" t="s">
        <v>506</v>
      </c>
      <c r="S1856" s="47">
        <v>45279.670138888891</v>
      </c>
      <c r="T1856" s="45" t="s">
        <v>934</v>
      </c>
      <c r="U1856" s="45" t="s">
        <v>497</v>
      </c>
      <c r="V1856" s="45" t="s">
        <v>935</v>
      </c>
      <c r="W1856" s="45" t="s">
        <v>14</v>
      </c>
      <c r="X1856" s="45" t="s">
        <v>15</v>
      </c>
      <c r="Y1856" s="48" t="str">
        <f>+IF(G1856=N1856,"Domestique","Autre")</f>
        <v>Domestique</v>
      </c>
      <c r="Z1856" s="49">
        <v>0.6</v>
      </c>
      <c r="AA1856" s="49" t="s">
        <v>1268</v>
      </c>
      <c r="AB1856" s="49" t="s">
        <v>1269</v>
      </c>
      <c r="AC1856" s="49" t="s">
        <v>1270</v>
      </c>
      <c r="AD1856" s="45">
        <f>COUNTIFS($AE$2:$AE$2432,AE1856)</f>
        <v>1</v>
      </c>
      <c r="AE1856" s="45" t="str">
        <f>+B1856&amp;C1856&amp;D1856&amp;E1856&amp;F1856&amp;G1856&amp;H1856&amp;I1856&amp;J1856&amp;K1856&amp;L1856&amp;M1856&amp;N1856</f>
        <v>En face-Ã -faceSociÃ©tÃ© ou assimilÃ©eBÃ©nÃ©ficiaire non PPE&gt; 12 moisComplet Ã  jourFrance [FR]2741Aucune occurence (12 mois glissants)VADCB/Visa MastercardUniquee-paiement avec 3D SecureFrance [FR]</v>
      </c>
    </row>
    <row r="1857" spans="8:19" x14ac:dyDescent="0.35">
      <c r="S1857" s="1"/>
    </row>
    <row r="1858" spans="8:19" x14ac:dyDescent="0.35">
      <c r="S1858" s="1"/>
    </row>
    <row r="1859" spans="8:19" x14ac:dyDescent="0.35">
      <c r="H1859"/>
      <c r="S1859" s="1"/>
    </row>
    <row r="1860" spans="8:19" x14ac:dyDescent="0.35">
      <c r="S1860" s="1"/>
    </row>
    <row r="1861" spans="8:19" x14ac:dyDescent="0.35">
      <c r="S1861" s="1"/>
    </row>
    <row r="1862" spans="8:19" x14ac:dyDescent="0.35">
      <c r="S1862" s="1"/>
    </row>
    <row r="1863" spans="8:19" x14ac:dyDescent="0.35">
      <c r="S1863" s="1"/>
    </row>
    <row r="1864" spans="8:19" x14ac:dyDescent="0.35">
      <c r="S1864" s="1"/>
    </row>
    <row r="1865" spans="8:19" x14ac:dyDescent="0.35">
      <c r="S1865" s="1"/>
    </row>
    <row r="1866" spans="8:19" x14ac:dyDescent="0.35">
      <c r="S1866" s="1"/>
    </row>
    <row r="1867" spans="8:19" x14ac:dyDescent="0.35">
      <c r="S1867" s="1"/>
    </row>
    <row r="1868" spans="8:19" x14ac:dyDescent="0.35">
      <c r="S1868" s="1"/>
    </row>
    <row r="1869" spans="8:19" x14ac:dyDescent="0.35">
      <c r="S1869" s="1"/>
    </row>
    <row r="1870" spans="8:19" x14ac:dyDescent="0.35">
      <c r="S1870" s="1"/>
    </row>
    <row r="1871" spans="8:19" x14ac:dyDescent="0.35">
      <c r="S1871" s="1"/>
    </row>
    <row r="1872" spans="8:19" x14ac:dyDescent="0.35">
      <c r="S1872" s="1"/>
    </row>
    <row r="1873" spans="19:19" x14ac:dyDescent="0.35">
      <c r="S1873" s="1"/>
    </row>
    <row r="1874" spans="19:19" x14ac:dyDescent="0.35">
      <c r="S1874" s="1"/>
    </row>
    <row r="1875" spans="19:19" x14ac:dyDescent="0.35">
      <c r="S1875" s="1"/>
    </row>
    <row r="1876" spans="19:19" x14ac:dyDescent="0.35">
      <c r="S1876" s="1"/>
    </row>
    <row r="1877" spans="19:19" x14ac:dyDescent="0.35">
      <c r="S1877" s="1"/>
    </row>
    <row r="1878" spans="19:19" x14ac:dyDescent="0.35">
      <c r="S1878" s="1"/>
    </row>
    <row r="1879" spans="19:19" x14ac:dyDescent="0.35">
      <c r="S1879" s="1"/>
    </row>
    <row r="1880" spans="19:19" x14ac:dyDescent="0.35">
      <c r="S1880" s="1"/>
    </row>
    <row r="1881" spans="19:19" x14ac:dyDescent="0.35">
      <c r="S1881" s="1"/>
    </row>
    <row r="1882" spans="19:19" x14ac:dyDescent="0.35">
      <c r="S1882" s="1"/>
    </row>
    <row r="1883" spans="19:19" x14ac:dyDescent="0.35">
      <c r="S1883" s="1"/>
    </row>
    <row r="1884" spans="19:19" x14ac:dyDescent="0.35">
      <c r="S1884" s="1"/>
    </row>
    <row r="1885" spans="19:19" x14ac:dyDescent="0.35">
      <c r="S1885" s="1"/>
    </row>
    <row r="1886" spans="19:19" x14ac:dyDescent="0.35">
      <c r="S1886" s="1"/>
    </row>
    <row r="1887" spans="19:19" x14ac:dyDescent="0.35">
      <c r="S1887" s="1"/>
    </row>
    <row r="1888" spans="19:19" x14ac:dyDescent="0.35">
      <c r="S1888" s="1"/>
    </row>
    <row r="1889" spans="1:31" x14ac:dyDescent="0.35">
      <c r="S1889" s="1"/>
    </row>
    <row r="1890" spans="1:31" ht="15" thickBot="1" x14ac:dyDescent="0.4">
      <c r="S1890" s="1"/>
    </row>
    <row r="1891" spans="1:31" ht="15" thickTop="1" x14ac:dyDescent="0.35">
      <c r="A1891" s="7"/>
      <c r="B1891" s="7"/>
      <c r="C1891" s="7"/>
      <c r="D1891" s="7"/>
      <c r="E1891" s="7"/>
      <c r="F1891" s="7"/>
      <c r="G1891" s="7"/>
      <c r="H1891" s="8"/>
      <c r="I1891" s="7"/>
      <c r="J1891" s="7"/>
      <c r="K1891" s="7"/>
      <c r="L1891" s="7"/>
      <c r="M1891" s="7"/>
      <c r="N1891" s="7"/>
      <c r="O1891" s="7"/>
      <c r="P1891" s="7"/>
      <c r="Q1891" s="7"/>
      <c r="R1891" s="8"/>
      <c r="S1891" s="9"/>
      <c r="T1891" s="7"/>
      <c r="U1891" s="7"/>
      <c r="V1891" s="7"/>
      <c r="W1891" s="7"/>
      <c r="X1891" s="7"/>
      <c r="Y1891" s="10"/>
      <c r="Z1891" s="11"/>
      <c r="AA1891" s="11"/>
      <c r="AB1891" s="11"/>
      <c r="AC1891" s="11"/>
    </row>
    <row r="1892" spans="1:31" s="45" customFormat="1" x14ac:dyDescent="0.35">
      <c r="A1892" s="45" t="s">
        <v>38</v>
      </c>
      <c r="B1892" s="45" t="s">
        <v>41</v>
      </c>
      <c r="C1892" s="45" t="s">
        <v>16</v>
      </c>
      <c r="D1892" s="45" t="s">
        <v>19</v>
      </c>
      <c r="E1892" s="45" t="s">
        <v>839</v>
      </c>
      <c r="F1892" s="45" t="s">
        <v>18</v>
      </c>
      <c r="G1892" s="45" t="s">
        <v>11</v>
      </c>
      <c r="H1892" s="46">
        <v>5912</v>
      </c>
      <c r="I1892" s="45" t="s">
        <v>24</v>
      </c>
      <c r="J1892" s="45" t="s">
        <v>45</v>
      </c>
      <c r="K1892" s="45" t="s">
        <v>20</v>
      </c>
      <c r="L1892" s="45" t="s">
        <v>22</v>
      </c>
      <c r="M1892" s="45" t="s">
        <v>23</v>
      </c>
      <c r="N1892" s="45" t="s">
        <v>11</v>
      </c>
      <c r="O1892" s="45" t="s">
        <v>936</v>
      </c>
      <c r="P1892" s="45">
        <v>314352</v>
      </c>
      <c r="Q1892" s="45">
        <v>82878270600018</v>
      </c>
      <c r="R1892" s="46" t="s">
        <v>402</v>
      </c>
      <c r="S1892" s="47">
        <v>45273.463888888888</v>
      </c>
      <c r="T1892" s="45" t="s">
        <v>937</v>
      </c>
      <c r="U1892" s="45" t="s">
        <v>42</v>
      </c>
      <c r="V1892" s="45" t="s">
        <v>938</v>
      </c>
      <c r="W1892" s="45" t="s">
        <v>14</v>
      </c>
      <c r="X1892" s="45" t="s">
        <v>44</v>
      </c>
      <c r="Y1892" s="48" t="str">
        <f>+IF(G1892=N1892,"Domestique","Autre")</f>
        <v>Domestique</v>
      </c>
      <c r="Z1892" s="49">
        <v>0.65</v>
      </c>
      <c r="AA1892" s="49" t="s">
        <v>1268</v>
      </c>
      <c r="AB1892" s="49" t="s">
        <v>1269</v>
      </c>
      <c r="AC1892" s="49" t="s">
        <v>1270</v>
      </c>
      <c r="AD1892" s="45">
        <f>COUNTIFS($AE$2:$AE$2432,AE1892)</f>
        <v>1</v>
      </c>
      <c r="AE1892" s="45" t="str">
        <f>+B1892&amp;C1892&amp;D1892&amp;E1892&amp;F1892&amp;G1892&amp;H1892&amp;I1892&amp;J1892&amp;K1892&amp;L1892&amp;M1892&amp;N1892</f>
        <v>AgentSociÃ©tÃ© ou assimilÃ©eBÃ©nÃ©ficiaire non PPE&gt; 12 moisComplet Ã  jourFrance [FR]5912Aucune occurence (12 mois glissants)ProximitÃ©CB/Visa MastercardUniquee-paiement avec 3D SecureFrance [FR]</v>
      </c>
    </row>
    <row r="1893" spans="1:31" x14ac:dyDescent="0.35">
      <c r="S1893" s="1"/>
    </row>
    <row r="1894" spans="1:31" x14ac:dyDescent="0.35">
      <c r="S1894" s="1"/>
    </row>
    <row r="1895" spans="1:31" x14ac:dyDescent="0.35">
      <c r="H1895"/>
      <c r="S1895" s="1"/>
    </row>
    <row r="1896" spans="1:31" x14ac:dyDescent="0.35">
      <c r="S1896" s="1"/>
    </row>
    <row r="1897" spans="1:31" x14ac:dyDescent="0.35">
      <c r="S1897" s="1"/>
    </row>
    <row r="1898" spans="1:31" x14ac:dyDescent="0.35">
      <c r="S1898" s="1"/>
    </row>
    <row r="1899" spans="1:31" x14ac:dyDescent="0.35">
      <c r="S1899" s="1"/>
    </row>
    <row r="1900" spans="1:31" x14ac:dyDescent="0.35">
      <c r="S1900" s="1"/>
    </row>
    <row r="1901" spans="1:31" x14ac:dyDescent="0.35">
      <c r="S1901" s="1"/>
    </row>
    <row r="1902" spans="1:31" x14ac:dyDescent="0.35">
      <c r="S1902" s="1"/>
    </row>
    <row r="1903" spans="1:31" x14ac:dyDescent="0.35">
      <c r="S1903" s="1"/>
    </row>
    <row r="1904" spans="1:31" x14ac:dyDescent="0.35">
      <c r="S1904" s="1"/>
    </row>
    <row r="1905" spans="19:19" x14ac:dyDescent="0.35">
      <c r="S1905" s="1"/>
    </row>
    <row r="1906" spans="19:19" x14ac:dyDescent="0.35">
      <c r="S1906" s="1"/>
    </row>
    <row r="1907" spans="19:19" x14ac:dyDescent="0.35">
      <c r="S1907" s="1"/>
    </row>
    <row r="1908" spans="19:19" x14ac:dyDescent="0.35">
      <c r="S1908" s="1"/>
    </row>
    <row r="1909" spans="19:19" x14ac:dyDescent="0.35">
      <c r="S1909" s="1"/>
    </row>
    <row r="1910" spans="19:19" x14ac:dyDescent="0.35">
      <c r="S1910" s="1"/>
    </row>
    <row r="1911" spans="19:19" x14ac:dyDescent="0.35">
      <c r="S1911" s="1"/>
    </row>
    <row r="1912" spans="19:19" x14ac:dyDescent="0.35">
      <c r="S1912" s="1"/>
    </row>
    <row r="1913" spans="19:19" x14ac:dyDescent="0.35">
      <c r="S1913" s="1"/>
    </row>
    <row r="1914" spans="19:19" x14ac:dyDescent="0.35">
      <c r="S1914" s="1"/>
    </row>
    <row r="1915" spans="19:19" x14ac:dyDescent="0.35">
      <c r="S1915" s="1"/>
    </row>
    <row r="1916" spans="19:19" x14ac:dyDescent="0.35">
      <c r="S1916" s="1"/>
    </row>
    <row r="1917" spans="19:19" x14ac:dyDescent="0.35">
      <c r="S1917" s="1"/>
    </row>
    <row r="1918" spans="19:19" x14ac:dyDescent="0.35">
      <c r="S1918" s="1"/>
    </row>
    <row r="1919" spans="19:19" x14ac:dyDescent="0.35">
      <c r="S1919" s="1"/>
    </row>
    <row r="1920" spans="19:19" x14ac:dyDescent="0.35">
      <c r="S1920" s="1"/>
    </row>
    <row r="1921" spans="1:31" x14ac:dyDescent="0.35">
      <c r="S1921" s="1"/>
    </row>
    <row r="1922" spans="1:31" x14ac:dyDescent="0.35">
      <c r="S1922" s="1"/>
    </row>
    <row r="1923" spans="1:31" x14ac:dyDescent="0.35">
      <c r="S1923" s="1"/>
    </row>
    <row r="1924" spans="1:31" x14ac:dyDescent="0.35">
      <c r="S1924" s="1"/>
    </row>
    <row r="1925" spans="1:31" x14ac:dyDescent="0.35">
      <c r="S1925" s="1"/>
    </row>
    <row r="1926" spans="1:31" ht="15" thickBot="1" x14ac:dyDescent="0.4">
      <c r="S1926" s="1"/>
    </row>
    <row r="1927" spans="1:31" ht="15" thickTop="1" x14ac:dyDescent="0.35">
      <c r="A1927" s="7"/>
      <c r="B1927" s="7"/>
      <c r="C1927" s="7"/>
      <c r="D1927" s="7"/>
      <c r="E1927" s="7"/>
      <c r="F1927" s="7"/>
      <c r="G1927" s="7"/>
      <c r="H1927" s="8"/>
      <c r="I1927" s="7"/>
      <c r="J1927" s="7"/>
      <c r="K1927" s="7"/>
      <c r="L1927" s="7"/>
      <c r="M1927" s="7"/>
      <c r="N1927" s="7"/>
      <c r="O1927" s="7"/>
      <c r="P1927" s="7"/>
      <c r="Q1927" s="7"/>
      <c r="R1927" s="8"/>
      <c r="S1927" s="9"/>
      <c r="T1927" s="7"/>
      <c r="U1927" s="7"/>
      <c r="V1927" s="7"/>
      <c r="W1927" s="7"/>
      <c r="X1927" s="7"/>
      <c r="Y1927" s="10"/>
      <c r="Z1927" s="11"/>
      <c r="AA1927" s="11"/>
      <c r="AB1927" s="11"/>
      <c r="AC1927" s="11"/>
    </row>
    <row r="1928" spans="1:31" x14ac:dyDescent="0.35">
      <c r="A1928" t="s">
        <v>6</v>
      </c>
      <c r="B1928" t="s">
        <v>10</v>
      </c>
      <c r="C1928" t="s">
        <v>16</v>
      </c>
      <c r="D1928" t="s">
        <v>19</v>
      </c>
      <c r="E1928" t="s">
        <v>839</v>
      </c>
      <c r="F1928" t="s">
        <v>18</v>
      </c>
      <c r="G1928" t="s">
        <v>11</v>
      </c>
      <c r="H1928" s="4">
        <v>5045</v>
      </c>
      <c r="I1928" t="s">
        <v>24</v>
      </c>
      <c r="J1928" t="s">
        <v>37</v>
      </c>
      <c r="K1928" t="s">
        <v>20</v>
      </c>
      <c r="L1928" t="s">
        <v>22</v>
      </c>
      <c r="M1928" t="s">
        <v>23</v>
      </c>
      <c r="N1928" t="s">
        <v>11</v>
      </c>
      <c r="O1928" t="s">
        <v>948</v>
      </c>
      <c r="P1928">
        <v>308846</v>
      </c>
      <c r="Q1928">
        <v>48210660600049</v>
      </c>
      <c r="R1928" s="4" t="s">
        <v>949</v>
      </c>
      <c r="S1928" s="1">
        <v>45257.56527777778</v>
      </c>
      <c r="T1928" t="s">
        <v>950</v>
      </c>
      <c r="U1928" t="s">
        <v>497</v>
      </c>
      <c r="V1928" t="s">
        <v>951</v>
      </c>
      <c r="W1928" t="s">
        <v>14</v>
      </c>
      <c r="X1928" t="s">
        <v>15</v>
      </c>
      <c r="Y1928" s="6" t="str">
        <f>+IF(G1928=N1928,"Domestique","Autre")</f>
        <v>Domestique</v>
      </c>
      <c r="Z1928" s="5">
        <v>0.6</v>
      </c>
      <c r="AA1928" s="5" t="s">
        <v>1268</v>
      </c>
      <c r="AB1928" s="5" t="s">
        <v>1269</v>
      </c>
      <c r="AC1928" s="5" t="s">
        <v>1270</v>
      </c>
      <c r="AD1928">
        <f>COUNTIFS($AE$2:$AE$2432,AE1928)</f>
        <v>1</v>
      </c>
      <c r="AE1928" t="str">
        <f>+B1928&amp;C1928&amp;D1928&amp;E1928&amp;F1928&amp;G1928&amp;H1928&amp;I1928&amp;J1928&amp;K1928&amp;L1928&amp;M1928&amp;N1928</f>
        <v>En face-Ã -faceSociÃ©tÃ© ou assimilÃ©eBÃ©nÃ©ficiaire non PPE&gt; 12 moisComplet Ã  jourFrance [FR]5045Aucune occurence (12 mois glissants)VADCB/Visa MastercardUniquee-paiement avec 3D SecureFrance [FR]</v>
      </c>
    </row>
    <row r="1929" spans="1:31" x14ac:dyDescent="0.35">
      <c r="S1929" s="1"/>
    </row>
    <row r="1930" spans="1:31" x14ac:dyDescent="0.35">
      <c r="S1930" s="1"/>
    </row>
    <row r="1931" spans="1:31" x14ac:dyDescent="0.35">
      <c r="H1931"/>
      <c r="S1931" s="1"/>
    </row>
    <row r="1932" spans="1:31" x14ac:dyDescent="0.35">
      <c r="S1932" s="1"/>
    </row>
    <row r="1933" spans="1:31" x14ac:dyDescent="0.35">
      <c r="S1933" s="1"/>
    </row>
    <row r="1934" spans="1:31" x14ac:dyDescent="0.35">
      <c r="S1934" s="1"/>
    </row>
    <row r="1935" spans="1:31" x14ac:dyDescent="0.35">
      <c r="S1935" s="1"/>
    </row>
    <row r="1936" spans="1:31" x14ac:dyDescent="0.35">
      <c r="S1936" s="1"/>
    </row>
    <row r="1937" spans="19:19" x14ac:dyDescent="0.35">
      <c r="S1937" s="1"/>
    </row>
    <row r="1938" spans="19:19" x14ac:dyDescent="0.35">
      <c r="S1938" s="1"/>
    </row>
    <row r="1939" spans="19:19" x14ac:dyDescent="0.35">
      <c r="S1939" s="1"/>
    </row>
    <row r="1940" spans="19:19" x14ac:dyDescent="0.35">
      <c r="S1940" s="1"/>
    </row>
    <row r="1941" spans="19:19" x14ac:dyDescent="0.35">
      <c r="S1941" s="1"/>
    </row>
    <row r="1942" spans="19:19" x14ac:dyDescent="0.35">
      <c r="S1942" s="1"/>
    </row>
    <row r="1943" spans="19:19" x14ac:dyDescent="0.35">
      <c r="S1943" s="1"/>
    </row>
    <row r="1944" spans="19:19" x14ac:dyDescent="0.35">
      <c r="S1944" s="1"/>
    </row>
    <row r="1945" spans="19:19" x14ac:dyDescent="0.35">
      <c r="S1945" s="1"/>
    </row>
    <row r="1946" spans="19:19" x14ac:dyDescent="0.35">
      <c r="S1946" s="1"/>
    </row>
    <row r="1947" spans="19:19" x14ac:dyDescent="0.35">
      <c r="S1947" s="1"/>
    </row>
    <row r="1948" spans="19:19" x14ac:dyDescent="0.35">
      <c r="S1948" s="1"/>
    </row>
    <row r="1949" spans="19:19" x14ac:dyDescent="0.35">
      <c r="S1949" s="1"/>
    </row>
    <row r="1950" spans="19:19" x14ac:dyDescent="0.35">
      <c r="S1950" s="1"/>
    </row>
    <row r="1951" spans="19:19" x14ac:dyDescent="0.35">
      <c r="S1951" s="1"/>
    </row>
    <row r="1952" spans="19:19" x14ac:dyDescent="0.35">
      <c r="S1952" s="1"/>
    </row>
    <row r="1953" spans="1:31" x14ac:dyDescent="0.35">
      <c r="S1953" s="1"/>
    </row>
    <row r="1954" spans="1:31" x14ac:dyDescent="0.35">
      <c r="S1954" s="1"/>
    </row>
    <row r="1955" spans="1:31" x14ac:dyDescent="0.35">
      <c r="S1955" s="1"/>
    </row>
    <row r="1956" spans="1:31" x14ac:dyDescent="0.35">
      <c r="S1956" s="1"/>
    </row>
    <row r="1957" spans="1:31" x14ac:dyDescent="0.35">
      <c r="S1957" s="1"/>
    </row>
    <row r="1958" spans="1:31" x14ac:dyDescent="0.35">
      <c r="S1958" s="1"/>
    </row>
    <row r="1959" spans="1:31" x14ac:dyDescent="0.35">
      <c r="S1959" s="1"/>
    </row>
    <row r="1960" spans="1:31" x14ac:dyDescent="0.35">
      <c r="S1960" s="1"/>
    </row>
    <row r="1961" spans="1:31" x14ac:dyDescent="0.35">
      <c r="S1961" s="1"/>
    </row>
    <row r="1962" spans="1:31" ht="15" thickBot="1" x14ac:dyDescent="0.4">
      <c r="S1962" s="1"/>
    </row>
    <row r="1963" spans="1:31" ht="15" thickTop="1" x14ac:dyDescent="0.35">
      <c r="A1963" s="7"/>
      <c r="B1963" s="7"/>
      <c r="C1963" s="7"/>
      <c r="D1963" s="7"/>
      <c r="E1963" s="7"/>
      <c r="F1963" s="7"/>
      <c r="G1963" s="7"/>
      <c r="H1963" s="8"/>
      <c r="I1963" s="7"/>
      <c r="J1963" s="7"/>
      <c r="K1963" s="7"/>
      <c r="L1963" s="7"/>
      <c r="M1963" s="7"/>
      <c r="N1963" s="7"/>
      <c r="O1963" s="7"/>
      <c r="P1963" s="7"/>
      <c r="Q1963" s="7"/>
      <c r="R1963" s="8"/>
      <c r="S1963" s="9"/>
      <c r="T1963" s="7"/>
      <c r="U1963" s="7"/>
      <c r="V1963" s="7"/>
      <c r="W1963" s="7"/>
      <c r="X1963" s="7"/>
      <c r="Y1963" s="10"/>
      <c r="Z1963" s="11"/>
      <c r="AA1963" s="11"/>
      <c r="AB1963" s="11"/>
      <c r="AC1963" s="11"/>
    </row>
    <row r="1964" spans="1:31" x14ac:dyDescent="0.35">
      <c r="A1964" t="s">
        <v>38</v>
      </c>
      <c r="B1964" t="s">
        <v>41</v>
      </c>
      <c r="C1964" t="s">
        <v>16</v>
      </c>
      <c r="D1964" t="s">
        <v>19</v>
      </c>
      <c r="E1964" t="s">
        <v>839</v>
      </c>
      <c r="F1964" t="s">
        <v>18</v>
      </c>
      <c r="G1964" t="s">
        <v>11</v>
      </c>
      <c r="H1964" s="4">
        <v>5734</v>
      </c>
      <c r="I1964" t="s">
        <v>24</v>
      </c>
      <c r="J1964" t="s">
        <v>45</v>
      </c>
      <c r="K1964" t="s">
        <v>20</v>
      </c>
      <c r="L1964" t="s">
        <v>22</v>
      </c>
      <c r="M1964" t="s">
        <v>23</v>
      </c>
      <c r="N1964" t="s">
        <v>11</v>
      </c>
      <c r="O1964" t="s">
        <v>980</v>
      </c>
      <c r="P1964">
        <v>280235</v>
      </c>
      <c r="Q1964">
        <v>92216578200017</v>
      </c>
      <c r="R1964" s="4" t="s">
        <v>981</v>
      </c>
      <c r="S1964" s="1">
        <v>45176.583333333336</v>
      </c>
      <c r="T1964" t="s">
        <v>982</v>
      </c>
      <c r="U1964" t="s">
        <v>292</v>
      </c>
      <c r="V1964" t="s">
        <v>983</v>
      </c>
      <c r="W1964" t="s">
        <v>14</v>
      </c>
      <c r="X1964" t="s">
        <v>15</v>
      </c>
      <c r="Y1964" s="6" t="str">
        <f>+IF(G1964=N1964,"Domestique","Autre")</f>
        <v>Domestique</v>
      </c>
      <c r="Z1964" s="5">
        <v>0.65</v>
      </c>
      <c r="AA1964" s="5" t="s">
        <v>1268</v>
      </c>
      <c r="AB1964" s="5" t="s">
        <v>1269</v>
      </c>
      <c r="AC1964" s="5" t="s">
        <v>1270</v>
      </c>
      <c r="AD1964">
        <f>COUNTIFS($AE$2:$AE$2432,AE1964)</f>
        <v>1</v>
      </c>
      <c r="AE1964" t="str">
        <f>+B1964&amp;C1964&amp;D1964&amp;E1964&amp;F1964&amp;G1964&amp;H1964&amp;I1964&amp;J1964&amp;K1964&amp;L1964&amp;M1964&amp;N1964</f>
        <v>AgentSociÃ©tÃ© ou assimilÃ©eBÃ©nÃ©ficiaire non PPE&gt; 12 moisComplet Ã  jourFrance [FR]5734Aucune occurence (12 mois glissants)ProximitÃ©CB/Visa MastercardUniquee-paiement avec 3D SecureFrance [FR]</v>
      </c>
    </row>
    <row r="1965" spans="1:31" x14ac:dyDescent="0.35">
      <c r="S1965" s="1"/>
    </row>
    <row r="1966" spans="1:31" x14ac:dyDescent="0.35">
      <c r="S1966" s="1"/>
    </row>
    <row r="1967" spans="1:31" x14ac:dyDescent="0.35">
      <c r="H1967"/>
      <c r="S1967" s="1"/>
    </row>
    <row r="1968" spans="1:31" x14ac:dyDescent="0.35">
      <c r="S1968" s="1"/>
    </row>
    <row r="1969" spans="19:19" x14ac:dyDescent="0.35">
      <c r="S1969" s="1"/>
    </row>
    <row r="1970" spans="19:19" x14ac:dyDescent="0.35">
      <c r="S1970" s="1"/>
    </row>
    <row r="1971" spans="19:19" x14ac:dyDescent="0.35">
      <c r="S1971" s="1"/>
    </row>
    <row r="1972" spans="19:19" x14ac:dyDescent="0.35">
      <c r="S1972" s="1"/>
    </row>
    <row r="1973" spans="19:19" x14ac:dyDescent="0.35">
      <c r="S1973" s="1"/>
    </row>
    <row r="1974" spans="19:19" x14ac:dyDescent="0.35">
      <c r="S1974" s="1"/>
    </row>
    <row r="1975" spans="19:19" x14ac:dyDescent="0.35">
      <c r="S1975" s="1"/>
    </row>
    <row r="1976" spans="19:19" x14ac:dyDescent="0.35">
      <c r="S1976" s="1"/>
    </row>
    <row r="1977" spans="19:19" x14ac:dyDescent="0.35">
      <c r="S1977" s="1"/>
    </row>
    <row r="1978" spans="19:19" x14ac:dyDescent="0.35">
      <c r="S1978" s="1"/>
    </row>
    <row r="1979" spans="19:19" x14ac:dyDescent="0.35">
      <c r="S1979" s="1"/>
    </row>
    <row r="1980" spans="19:19" x14ac:dyDescent="0.35">
      <c r="S1980" s="1"/>
    </row>
    <row r="1981" spans="19:19" x14ac:dyDescent="0.35">
      <c r="S1981" s="1"/>
    </row>
    <row r="1982" spans="19:19" x14ac:dyDescent="0.35">
      <c r="S1982" s="1"/>
    </row>
    <row r="1983" spans="19:19" x14ac:dyDescent="0.35">
      <c r="S1983" s="1"/>
    </row>
    <row r="1984" spans="19:19" x14ac:dyDescent="0.35">
      <c r="S1984" s="1"/>
    </row>
    <row r="1985" spans="1:31" x14ac:dyDescent="0.35">
      <c r="S1985" s="1"/>
    </row>
    <row r="1986" spans="1:31" x14ac:dyDescent="0.35">
      <c r="S1986" s="1"/>
    </row>
    <row r="1987" spans="1:31" x14ac:dyDescent="0.35">
      <c r="S1987" s="1"/>
    </row>
    <row r="1988" spans="1:31" x14ac:dyDescent="0.35">
      <c r="S1988" s="1"/>
    </row>
    <row r="1989" spans="1:31" x14ac:dyDescent="0.35">
      <c r="S1989" s="1"/>
    </row>
    <row r="1990" spans="1:31" x14ac:dyDescent="0.35">
      <c r="S1990" s="1"/>
    </row>
    <row r="1991" spans="1:31" x14ac:dyDescent="0.35">
      <c r="S1991" s="1"/>
    </row>
    <row r="1992" spans="1:31" x14ac:dyDescent="0.35">
      <c r="S1992" s="1"/>
    </row>
    <row r="1993" spans="1:31" x14ac:dyDescent="0.35">
      <c r="S1993" s="1"/>
    </row>
    <row r="1994" spans="1:31" x14ac:dyDescent="0.35">
      <c r="S1994" s="1"/>
    </row>
    <row r="1995" spans="1:31" x14ac:dyDescent="0.35">
      <c r="S1995" s="1"/>
    </row>
    <row r="1996" spans="1:31" x14ac:dyDescent="0.35">
      <c r="S1996" s="1"/>
    </row>
    <row r="1997" spans="1:31" x14ac:dyDescent="0.35">
      <c r="S1997" s="1"/>
    </row>
    <row r="1998" spans="1:31" ht="15" thickBot="1" x14ac:dyDescent="0.4">
      <c r="S1998" s="1"/>
    </row>
    <row r="1999" spans="1:31" ht="15" thickTop="1" x14ac:dyDescent="0.35">
      <c r="A1999" s="7"/>
      <c r="B1999" s="7"/>
      <c r="C1999" s="7"/>
      <c r="D1999" s="7"/>
      <c r="E1999" s="7"/>
      <c r="F1999" s="7"/>
      <c r="G1999" s="7"/>
      <c r="H1999" s="8"/>
      <c r="I1999" s="7"/>
      <c r="J1999" s="7"/>
      <c r="K1999" s="7"/>
      <c r="L1999" s="7"/>
      <c r="M1999" s="7"/>
      <c r="N1999" s="7"/>
      <c r="O1999" s="7"/>
      <c r="P1999" s="7"/>
      <c r="Q1999" s="7"/>
      <c r="R1999" s="8"/>
      <c r="S1999" s="9"/>
      <c r="T1999" s="7"/>
      <c r="U1999" s="7"/>
      <c r="V1999" s="7"/>
      <c r="W1999" s="7"/>
      <c r="X1999" s="7"/>
      <c r="Y1999" s="10"/>
      <c r="Z1999" s="11"/>
      <c r="AA1999" s="11"/>
      <c r="AB1999" s="11"/>
      <c r="AC1999" s="11"/>
    </row>
    <row r="2000" spans="1:31" x14ac:dyDescent="0.35">
      <c r="A2000" t="s">
        <v>6</v>
      </c>
      <c r="B2000" t="s">
        <v>10</v>
      </c>
      <c r="C2000" t="s">
        <v>16</v>
      </c>
      <c r="D2000" t="s">
        <v>19</v>
      </c>
      <c r="E2000" t="s">
        <v>839</v>
      </c>
      <c r="F2000" t="s">
        <v>18</v>
      </c>
      <c r="G2000" t="s">
        <v>11</v>
      </c>
      <c r="H2000" s="4">
        <v>4900</v>
      </c>
      <c r="I2000" t="s">
        <v>24</v>
      </c>
      <c r="J2000" t="s">
        <v>37</v>
      </c>
      <c r="K2000" t="s">
        <v>20</v>
      </c>
      <c r="L2000" t="s">
        <v>22</v>
      </c>
      <c r="M2000" t="s">
        <v>23</v>
      </c>
      <c r="N2000" t="s">
        <v>11</v>
      </c>
      <c r="O2000" t="s">
        <v>984</v>
      </c>
      <c r="P2000">
        <v>271716</v>
      </c>
      <c r="Q2000">
        <v>38980710800045</v>
      </c>
      <c r="R2000" s="4" t="s">
        <v>985</v>
      </c>
      <c r="S2000" s="1">
        <v>45140.589583333334</v>
      </c>
      <c r="T2000" t="s">
        <v>986</v>
      </c>
      <c r="U2000" t="s">
        <v>497</v>
      </c>
      <c r="V2000" t="s">
        <v>987</v>
      </c>
      <c r="W2000" t="s">
        <v>14</v>
      </c>
      <c r="X2000" t="s">
        <v>15</v>
      </c>
      <c r="Y2000" s="6" t="str">
        <f>+IF(G2000=N2000,"Domestique","Autre")</f>
        <v>Domestique</v>
      </c>
      <c r="Z2000" s="5">
        <v>0.6</v>
      </c>
      <c r="AA2000" s="5" t="s">
        <v>1268</v>
      </c>
      <c r="AB2000" s="5" t="s">
        <v>1269</v>
      </c>
      <c r="AC2000" s="5" t="s">
        <v>1270</v>
      </c>
      <c r="AD2000">
        <f>COUNTIFS($AE$2:$AE$2432,AE2000)</f>
        <v>1</v>
      </c>
      <c r="AE2000" t="str">
        <f>+B2000&amp;C2000&amp;D2000&amp;E2000&amp;F2000&amp;G2000&amp;H2000&amp;I2000&amp;J2000&amp;K2000&amp;L2000&amp;M2000&amp;N2000</f>
        <v>En face-Ã -faceSociÃ©tÃ© ou assimilÃ©eBÃ©nÃ©ficiaire non PPE&gt; 12 moisComplet Ã  jourFrance [FR]4900Aucune occurence (12 mois glissants)VADCB/Visa MastercardUniquee-paiement avec 3D SecureFrance [FR]</v>
      </c>
    </row>
    <row r="2001" spans="8:19" x14ac:dyDescent="0.35">
      <c r="S2001" s="1"/>
    </row>
    <row r="2002" spans="8:19" x14ac:dyDescent="0.35">
      <c r="S2002" s="1"/>
    </row>
    <row r="2003" spans="8:19" x14ac:dyDescent="0.35">
      <c r="H2003"/>
      <c r="S2003" s="1"/>
    </row>
    <row r="2004" spans="8:19" x14ac:dyDescent="0.35">
      <c r="S2004" s="1"/>
    </row>
    <row r="2005" spans="8:19" x14ac:dyDescent="0.35">
      <c r="S2005" s="1"/>
    </row>
    <row r="2006" spans="8:19" x14ac:dyDescent="0.35">
      <c r="S2006" s="1"/>
    </row>
    <row r="2007" spans="8:19" x14ac:dyDescent="0.35">
      <c r="S2007" s="1"/>
    </row>
    <row r="2008" spans="8:19" x14ac:dyDescent="0.35">
      <c r="S2008" s="1"/>
    </row>
    <row r="2009" spans="8:19" x14ac:dyDescent="0.35">
      <c r="S2009" s="1"/>
    </row>
    <row r="2010" spans="8:19" x14ac:dyDescent="0.35">
      <c r="S2010" s="1"/>
    </row>
    <row r="2011" spans="8:19" x14ac:dyDescent="0.35">
      <c r="S2011" s="1"/>
    </row>
    <row r="2012" spans="8:19" x14ac:dyDescent="0.35">
      <c r="S2012" s="1"/>
    </row>
    <row r="2013" spans="8:19" x14ac:dyDescent="0.35">
      <c r="S2013" s="1"/>
    </row>
    <row r="2014" spans="8:19" x14ac:dyDescent="0.35">
      <c r="S2014" s="1"/>
    </row>
    <row r="2015" spans="8:19" x14ac:dyDescent="0.35">
      <c r="S2015" s="1"/>
    </row>
    <row r="2016" spans="8:19" x14ac:dyDescent="0.35">
      <c r="S2016" s="1"/>
    </row>
    <row r="2017" spans="19:19" x14ac:dyDescent="0.35">
      <c r="S2017" s="1"/>
    </row>
    <row r="2018" spans="19:19" x14ac:dyDescent="0.35">
      <c r="S2018" s="1"/>
    </row>
    <row r="2019" spans="19:19" x14ac:dyDescent="0.35">
      <c r="S2019" s="1"/>
    </row>
    <row r="2020" spans="19:19" x14ac:dyDescent="0.35">
      <c r="S2020" s="1"/>
    </row>
    <row r="2021" spans="19:19" x14ac:dyDescent="0.35">
      <c r="S2021" s="1"/>
    </row>
    <row r="2022" spans="19:19" x14ac:dyDescent="0.35">
      <c r="S2022" s="1"/>
    </row>
    <row r="2023" spans="19:19" x14ac:dyDescent="0.35">
      <c r="S2023" s="1"/>
    </row>
    <row r="2024" spans="19:19" x14ac:dyDescent="0.35">
      <c r="S2024" s="1"/>
    </row>
    <row r="2025" spans="19:19" x14ac:dyDescent="0.35">
      <c r="S2025" s="1"/>
    </row>
    <row r="2026" spans="19:19" x14ac:dyDescent="0.35">
      <c r="S2026" s="1"/>
    </row>
    <row r="2027" spans="19:19" x14ac:dyDescent="0.35">
      <c r="S2027" s="1"/>
    </row>
    <row r="2028" spans="19:19" x14ac:dyDescent="0.35">
      <c r="S2028" s="1"/>
    </row>
    <row r="2029" spans="19:19" x14ac:dyDescent="0.35">
      <c r="S2029" s="1"/>
    </row>
    <row r="2030" spans="19:19" x14ac:dyDescent="0.35">
      <c r="S2030" s="1"/>
    </row>
    <row r="2031" spans="19:19" x14ac:dyDescent="0.35">
      <c r="S2031" s="1"/>
    </row>
    <row r="2032" spans="19:19" x14ac:dyDescent="0.35">
      <c r="S2032" s="1"/>
    </row>
    <row r="2033" spans="1:31" x14ac:dyDescent="0.35">
      <c r="S2033" s="1"/>
    </row>
    <row r="2034" spans="1:31" ht="15" thickBot="1" x14ac:dyDescent="0.4">
      <c r="S2034" s="1"/>
    </row>
    <row r="2035" spans="1:31" ht="15" thickTop="1" x14ac:dyDescent="0.35">
      <c r="A2035" s="7"/>
      <c r="B2035" s="7"/>
      <c r="C2035" s="7"/>
      <c r="D2035" s="7"/>
      <c r="E2035" s="7"/>
      <c r="F2035" s="7"/>
      <c r="G2035" s="7"/>
      <c r="H2035" s="8"/>
      <c r="I2035" s="7"/>
      <c r="J2035" s="7"/>
      <c r="K2035" s="7"/>
      <c r="L2035" s="7"/>
      <c r="M2035" s="7"/>
      <c r="N2035" s="7"/>
      <c r="O2035" s="7"/>
      <c r="P2035" s="7"/>
      <c r="Q2035" s="7"/>
      <c r="R2035" s="8"/>
      <c r="S2035" s="9"/>
      <c r="T2035" s="7"/>
      <c r="U2035" s="7"/>
      <c r="V2035" s="7"/>
      <c r="W2035" s="7"/>
      <c r="X2035" s="7"/>
      <c r="Y2035" s="10"/>
      <c r="Z2035" s="11"/>
      <c r="AA2035" s="11"/>
      <c r="AB2035" s="11"/>
      <c r="AC2035" s="11"/>
    </row>
    <row r="2036" spans="1:31" x14ac:dyDescent="0.35">
      <c r="A2036" t="s">
        <v>6</v>
      </c>
      <c r="B2036" t="s">
        <v>10</v>
      </c>
      <c r="C2036" t="s">
        <v>16</v>
      </c>
      <c r="D2036" t="s">
        <v>19</v>
      </c>
      <c r="E2036" t="s">
        <v>839</v>
      </c>
      <c r="F2036" t="s">
        <v>18</v>
      </c>
      <c r="G2036" t="s">
        <v>11</v>
      </c>
      <c r="H2036" s="4">
        <v>5651</v>
      </c>
      <c r="I2036" t="s">
        <v>24</v>
      </c>
      <c r="J2036" t="s">
        <v>37</v>
      </c>
      <c r="K2036" t="s">
        <v>20</v>
      </c>
      <c r="L2036" t="s">
        <v>22</v>
      </c>
      <c r="M2036" t="s">
        <v>23</v>
      </c>
      <c r="N2036" t="s">
        <v>11</v>
      </c>
      <c r="O2036" t="s">
        <v>991</v>
      </c>
      <c r="P2036">
        <v>262075</v>
      </c>
      <c r="Q2036">
        <v>37568013900140</v>
      </c>
      <c r="R2036" s="4" t="s">
        <v>992</v>
      </c>
      <c r="S2036" s="1">
        <v>45105.384722222225</v>
      </c>
      <c r="T2036" t="s">
        <v>993</v>
      </c>
      <c r="V2036" t="s">
        <v>994</v>
      </c>
      <c r="W2036" t="s">
        <v>14</v>
      </c>
      <c r="X2036" t="s">
        <v>15</v>
      </c>
      <c r="Y2036" s="6" t="str">
        <f>+IF(G2036=N2036,"Domestique","Autre")</f>
        <v>Domestique</v>
      </c>
      <c r="Z2036" s="5">
        <v>0.6</v>
      </c>
      <c r="AA2036" s="5" t="s">
        <v>1268</v>
      </c>
      <c r="AB2036" s="5" t="s">
        <v>1269</v>
      </c>
      <c r="AC2036" s="5" t="s">
        <v>1270</v>
      </c>
      <c r="AD2036">
        <f>COUNTIFS($AE$2:$AE$2432,AE2036)</f>
        <v>1</v>
      </c>
      <c r="AE2036" t="str">
        <f>+B2036&amp;C2036&amp;D2036&amp;E2036&amp;F2036&amp;G2036&amp;H2036&amp;I2036&amp;J2036&amp;K2036&amp;L2036&amp;M2036&amp;N2036</f>
        <v>En face-Ã -faceSociÃ©tÃ© ou assimilÃ©eBÃ©nÃ©ficiaire non PPE&gt; 12 moisComplet Ã  jourFrance [FR]5651Aucune occurence (12 mois glissants)VADCB/Visa MastercardUniquee-paiement avec 3D SecureFrance [FR]</v>
      </c>
    </row>
    <row r="2037" spans="1:31" x14ac:dyDescent="0.35">
      <c r="S2037" s="1"/>
    </row>
    <row r="2038" spans="1:31" x14ac:dyDescent="0.35">
      <c r="S2038" s="1"/>
    </row>
    <row r="2039" spans="1:31" x14ac:dyDescent="0.35">
      <c r="H2039"/>
      <c r="S2039" s="1"/>
    </row>
    <row r="2040" spans="1:31" x14ac:dyDescent="0.35">
      <c r="S2040" s="1"/>
    </row>
    <row r="2041" spans="1:31" x14ac:dyDescent="0.35">
      <c r="S2041" s="1"/>
    </row>
    <row r="2042" spans="1:31" x14ac:dyDescent="0.35">
      <c r="S2042" s="1"/>
    </row>
    <row r="2043" spans="1:31" x14ac:dyDescent="0.35">
      <c r="S2043" s="1"/>
    </row>
    <row r="2044" spans="1:31" x14ac:dyDescent="0.35">
      <c r="S2044" s="1"/>
    </row>
    <row r="2045" spans="1:31" x14ac:dyDescent="0.35">
      <c r="S2045" s="1"/>
    </row>
    <row r="2046" spans="1:31" x14ac:dyDescent="0.35">
      <c r="S2046" s="1"/>
    </row>
    <row r="2047" spans="1:31" x14ac:dyDescent="0.35">
      <c r="S2047" s="1"/>
    </row>
    <row r="2048" spans="1:31" x14ac:dyDescent="0.35">
      <c r="S2048" s="1"/>
    </row>
    <row r="2049" spans="19:19" x14ac:dyDescent="0.35">
      <c r="S2049" s="1"/>
    </row>
    <row r="2050" spans="19:19" x14ac:dyDescent="0.35">
      <c r="S2050" s="1"/>
    </row>
    <row r="2051" spans="19:19" x14ac:dyDescent="0.35">
      <c r="S2051" s="1"/>
    </row>
    <row r="2052" spans="19:19" x14ac:dyDescent="0.35">
      <c r="S2052" s="1"/>
    </row>
    <row r="2053" spans="19:19" x14ac:dyDescent="0.35">
      <c r="S2053" s="1"/>
    </row>
    <row r="2054" spans="19:19" x14ac:dyDescent="0.35">
      <c r="S2054" s="1"/>
    </row>
    <row r="2055" spans="19:19" x14ac:dyDescent="0.35">
      <c r="S2055" s="1"/>
    </row>
    <row r="2056" spans="19:19" x14ac:dyDescent="0.35">
      <c r="S2056" s="1"/>
    </row>
    <row r="2057" spans="19:19" x14ac:dyDescent="0.35">
      <c r="S2057" s="1"/>
    </row>
    <row r="2058" spans="19:19" x14ac:dyDescent="0.35">
      <c r="S2058" s="1"/>
    </row>
    <row r="2059" spans="19:19" x14ac:dyDescent="0.35">
      <c r="S2059" s="1"/>
    </row>
    <row r="2060" spans="19:19" x14ac:dyDescent="0.35">
      <c r="S2060" s="1"/>
    </row>
    <row r="2061" spans="19:19" x14ac:dyDescent="0.35">
      <c r="S2061" s="1"/>
    </row>
    <row r="2062" spans="19:19" x14ac:dyDescent="0.35">
      <c r="S2062" s="1"/>
    </row>
    <row r="2063" spans="19:19" x14ac:dyDescent="0.35">
      <c r="S2063" s="1"/>
    </row>
    <row r="2064" spans="19:19" x14ac:dyDescent="0.35">
      <c r="S2064" s="1"/>
    </row>
    <row r="2065" spans="1:31" x14ac:dyDescent="0.35">
      <c r="S2065" s="1"/>
    </row>
    <row r="2066" spans="1:31" x14ac:dyDescent="0.35">
      <c r="S2066" s="1"/>
    </row>
    <row r="2067" spans="1:31" x14ac:dyDescent="0.35">
      <c r="S2067" s="1"/>
    </row>
    <row r="2068" spans="1:31" x14ac:dyDescent="0.35">
      <c r="S2068" s="1"/>
    </row>
    <row r="2069" spans="1:31" x14ac:dyDescent="0.35">
      <c r="S2069" s="1"/>
    </row>
    <row r="2070" spans="1:31" ht="15" thickBot="1" x14ac:dyDescent="0.4">
      <c r="S2070" s="1"/>
    </row>
    <row r="2071" spans="1:31" ht="15" thickTop="1" x14ac:dyDescent="0.35">
      <c r="A2071" s="7"/>
      <c r="B2071" s="7"/>
      <c r="C2071" s="7"/>
      <c r="D2071" s="7"/>
      <c r="E2071" s="7"/>
      <c r="F2071" s="7"/>
      <c r="G2071" s="7"/>
      <c r="H2071" s="8"/>
      <c r="I2071" s="7"/>
      <c r="J2071" s="7"/>
      <c r="K2071" s="7"/>
      <c r="L2071" s="7"/>
      <c r="M2071" s="7"/>
      <c r="N2071" s="7"/>
      <c r="O2071" s="7"/>
      <c r="P2071" s="7"/>
      <c r="Q2071" s="7"/>
      <c r="R2071" s="8"/>
      <c r="S2071" s="9"/>
      <c r="T2071" s="7"/>
      <c r="U2071" s="7"/>
      <c r="V2071" s="7"/>
      <c r="W2071" s="7"/>
      <c r="X2071" s="7"/>
      <c r="Y2071" s="10"/>
      <c r="Z2071" s="11"/>
      <c r="AA2071" s="11"/>
      <c r="AB2071" s="11"/>
      <c r="AC2071" s="11"/>
    </row>
    <row r="2072" spans="1:31" x14ac:dyDescent="0.35">
      <c r="A2072" t="s">
        <v>6</v>
      </c>
      <c r="B2072" t="s">
        <v>10</v>
      </c>
      <c r="C2072" t="s">
        <v>16</v>
      </c>
      <c r="D2072" t="s">
        <v>19</v>
      </c>
      <c r="E2072" t="s">
        <v>839</v>
      </c>
      <c r="F2072" t="s">
        <v>18</v>
      </c>
      <c r="G2072" t="s">
        <v>11</v>
      </c>
      <c r="H2072" s="4">
        <v>5714</v>
      </c>
      <c r="I2072" t="s">
        <v>24</v>
      </c>
      <c r="J2072" t="s">
        <v>37</v>
      </c>
      <c r="K2072" t="s">
        <v>20</v>
      </c>
      <c r="L2072" t="s">
        <v>22</v>
      </c>
      <c r="M2072" t="s">
        <v>23</v>
      </c>
      <c r="N2072" t="s">
        <v>11</v>
      </c>
      <c r="O2072" t="s">
        <v>995</v>
      </c>
      <c r="P2072">
        <v>253394</v>
      </c>
      <c r="Q2072">
        <v>91806491600011</v>
      </c>
      <c r="R2072" s="4" t="s">
        <v>996</v>
      </c>
      <c r="S2072" s="1">
        <v>45077.504166666666</v>
      </c>
      <c r="T2072" t="s">
        <v>997</v>
      </c>
      <c r="V2072" t="s">
        <v>998</v>
      </c>
      <c r="W2072" t="s">
        <v>14</v>
      </c>
      <c r="X2072" t="s">
        <v>883</v>
      </c>
      <c r="Y2072" s="6" t="str">
        <f>+IF(G2072=N2072,"Domestique","Autre")</f>
        <v>Domestique</v>
      </c>
      <c r="Z2072" s="5">
        <v>0.6</v>
      </c>
      <c r="AA2072" s="5" t="s">
        <v>1268</v>
      </c>
      <c r="AB2072" s="5" t="s">
        <v>1269</v>
      </c>
      <c r="AC2072" s="5" t="s">
        <v>1270</v>
      </c>
      <c r="AD2072">
        <f>COUNTIFS($AE$2:$AE$2432,AE2072)</f>
        <v>1</v>
      </c>
      <c r="AE2072" t="str">
        <f>+B2072&amp;C2072&amp;D2072&amp;E2072&amp;F2072&amp;G2072&amp;H2072&amp;I2072&amp;J2072&amp;K2072&amp;L2072&amp;M2072&amp;N2072</f>
        <v>En face-Ã -faceSociÃ©tÃ© ou assimilÃ©eBÃ©nÃ©ficiaire non PPE&gt; 12 moisComplet Ã  jourFrance [FR]5714Aucune occurence (12 mois glissants)VADCB/Visa MastercardUniquee-paiement avec 3D SecureFrance [FR]</v>
      </c>
    </row>
    <row r="2073" spans="1:31" x14ac:dyDescent="0.35">
      <c r="S2073" s="1"/>
    </row>
    <row r="2074" spans="1:31" x14ac:dyDescent="0.35">
      <c r="S2074" s="1"/>
    </row>
    <row r="2075" spans="1:31" x14ac:dyDescent="0.35">
      <c r="H2075"/>
      <c r="S2075" s="1"/>
    </row>
    <row r="2076" spans="1:31" x14ac:dyDescent="0.35">
      <c r="S2076" s="1"/>
    </row>
    <row r="2077" spans="1:31" x14ac:dyDescent="0.35">
      <c r="S2077" s="1"/>
    </row>
    <row r="2078" spans="1:31" x14ac:dyDescent="0.35">
      <c r="S2078" s="1"/>
    </row>
    <row r="2079" spans="1:31" x14ac:dyDescent="0.35">
      <c r="S2079" s="1"/>
    </row>
    <row r="2080" spans="1:31" x14ac:dyDescent="0.35">
      <c r="S2080" s="1"/>
    </row>
    <row r="2081" spans="19:19" x14ac:dyDescent="0.35">
      <c r="S2081" s="1"/>
    </row>
    <row r="2082" spans="19:19" x14ac:dyDescent="0.35">
      <c r="S2082" s="1"/>
    </row>
    <row r="2083" spans="19:19" x14ac:dyDescent="0.35">
      <c r="S2083" s="1"/>
    </row>
    <row r="2084" spans="19:19" x14ac:dyDescent="0.35">
      <c r="S2084" s="1"/>
    </row>
    <row r="2085" spans="19:19" x14ac:dyDescent="0.35">
      <c r="S2085" s="1"/>
    </row>
    <row r="2086" spans="19:19" x14ac:dyDescent="0.35">
      <c r="S2086" s="1"/>
    </row>
    <row r="2087" spans="19:19" x14ac:dyDescent="0.35">
      <c r="S2087" s="1"/>
    </row>
    <row r="2088" spans="19:19" x14ac:dyDescent="0.35">
      <c r="S2088" s="1"/>
    </row>
    <row r="2089" spans="19:19" x14ac:dyDescent="0.35">
      <c r="S2089" s="1"/>
    </row>
    <row r="2090" spans="19:19" x14ac:dyDescent="0.35">
      <c r="S2090" s="1"/>
    </row>
    <row r="2091" spans="19:19" x14ac:dyDescent="0.35">
      <c r="S2091" s="1"/>
    </row>
    <row r="2092" spans="19:19" x14ac:dyDescent="0.35">
      <c r="S2092" s="1"/>
    </row>
    <row r="2093" spans="19:19" x14ac:dyDescent="0.35">
      <c r="S2093" s="1"/>
    </row>
    <row r="2094" spans="19:19" x14ac:dyDescent="0.35">
      <c r="S2094" s="1"/>
    </row>
    <row r="2095" spans="19:19" x14ac:dyDescent="0.35">
      <c r="S2095" s="1"/>
    </row>
    <row r="2096" spans="19:19" x14ac:dyDescent="0.35">
      <c r="S2096" s="1"/>
    </row>
    <row r="2097" spans="1:31" x14ac:dyDescent="0.35">
      <c r="S2097" s="1"/>
    </row>
    <row r="2098" spans="1:31" x14ac:dyDescent="0.35">
      <c r="S2098" s="1"/>
    </row>
    <row r="2099" spans="1:31" x14ac:dyDescent="0.35">
      <c r="S2099" s="1"/>
    </row>
    <row r="2100" spans="1:31" x14ac:dyDescent="0.35">
      <c r="S2100" s="1"/>
    </row>
    <row r="2101" spans="1:31" x14ac:dyDescent="0.35">
      <c r="S2101" s="1"/>
    </row>
    <row r="2102" spans="1:31" x14ac:dyDescent="0.35">
      <c r="S2102" s="1"/>
    </row>
    <row r="2103" spans="1:31" x14ac:dyDescent="0.35">
      <c r="S2103" s="1"/>
    </row>
    <row r="2104" spans="1:31" x14ac:dyDescent="0.35">
      <c r="S2104" s="1"/>
    </row>
    <row r="2105" spans="1:31" x14ac:dyDescent="0.35">
      <c r="S2105" s="1"/>
    </row>
    <row r="2106" spans="1:31" ht="15" thickBot="1" x14ac:dyDescent="0.4">
      <c r="S2106" s="1"/>
    </row>
    <row r="2107" spans="1:31" ht="15" thickTop="1" x14ac:dyDescent="0.35">
      <c r="A2107" s="7"/>
      <c r="B2107" s="7"/>
      <c r="C2107" s="7"/>
      <c r="D2107" s="7"/>
      <c r="E2107" s="7"/>
      <c r="F2107" s="7"/>
      <c r="G2107" s="7"/>
      <c r="H2107" s="8"/>
      <c r="I2107" s="7"/>
      <c r="J2107" s="7"/>
      <c r="K2107" s="7"/>
      <c r="L2107" s="7"/>
      <c r="M2107" s="7"/>
      <c r="N2107" s="7"/>
      <c r="O2107" s="7"/>
      <c r="P2107" s="7"/>
      <c r="Q2107" s="7"/>
      <c r="R2107" s="8"/>
      <c r="S2107" s="9"/>
      <c r="T2107" s="7"/>
      <c r="U2107" s="7"/>
      <c r="V2107" s="7"/>
      <c r="W2107" s="7"/>
      <c r="X2107" s="7"/>
      <c r="Y2107" s="10"/>
      <c r="Z2107" s="11"/>
      <c r="AA2107" s="11"/>
      <c r="AB2107" s="11"/>
      <c r="AC2107" s="11"/>
    </row>
    <row r="2108" spans="1:31" x14ac:dyDescent="0.35">
      <c r="A2108" t="s">
        <v>6</v>
      </c>
      <c r="B2108" t="s">
        <v>10</v>
      </c>
      <c r="C2108" t="s">
        <v>16</v>
      </c>
      <c r="D2108" t="s">
        <v>19</v>
      </c>
      <c r="E2108" t="s">
        <v>839</v>
      </c>
      <c r="F2108" t="s">
        <v>18</v>
      </c>
      <c r="G2108" t="s">
        <v>11</v>
      </c>
      <c r="H2108" s="4">
        <v>7311</v>
      </c>
      <c r="I2108" t="s">
        <v>24</v>
      </c>
      <c r="J2108" t="s">
        <v>37</v>
      </c>
      <c r="K2108" t="s">
        <v>20</v>
      </c>
      <c r="L2108" t="s">
        <v>22</v>
      </c>
      <c r="M2108" t="s">
        <v>23</v>
      </c>
      <c r="N2108" t="s">
        <v>11</v>
      </c>
      <c r="O2108" t="s">
        <v>1002</v>
      </c>
      <c r="P2108">
        <v>247571</v>
      </c>
      <c r="Q2108">
        <v>43381711100084</v>
      </c>
      <c r="R2108" s="4" t="s">
        <v>1003</v>
      </c>
      <c r="S2108" s="1">
        <v>45055.709027777775</v>
      </c>
      <c r="T2108" t="s">
        <v>1004</v>
      </c>
      <c r="U2108" t="s">
        <v>79</v>
      </c>
      <c r="V2108" t="s">
        <v>1005</v>
      </c>
      <c r="W2108" t="s">
        <v>14</v>
      </c>
      <c r="X2108" t="s">
        <v>15</v>
      </c>
      <c r="Y2108" s="6" t="str">
        <f>+IF(G2108=N2108,"Domestique","Autre")</f>
        <v>Domestique</v>
      </c>
      <c r="Z2108" s="5">
        <v>0.6</v>
      </c>
      <c r="AA2108" s="5" t="s">
        <v>1268</v>
      </c>
      <c r="AB2108" s="5" t="s">
        <v>1269</v>
      </c>
      <c r="AC2108" s="5" t="s">
        <v>1270</v>
      </c>
      <c r="AD2108">
        <f>COUNTIFS($AE$2:$AE$2432,AE2108)</f>
        <v>1</v>
      </c>
      <c r="AE2108" t="str">
        <f>+B2108&amp;C2108&amp;D2108&amp;E2108&amp;F2108&amp;G2108&amp;H2108&amp;I2108&amp;J2108&amp;K2108&amp;L2108&amp;M2108&amp;N2108</f>
        <v>En face-Ã -faceSociÃ©tÃ© ou assimilÃ©eBÃ©nÃ©ficiaire non PPE&gt; 12 moisComplet Ã  jourFrance [FR]7311Aucune occurence (12 mois glissants)VADCB/Visa MastercardUniquee-paiement avec 3D SecureFrance [FR]</v>
      </c>
    </row>
    <row r="2109" spans="1:31" x14ac:dyDescent="0.35">
      <c r="S2109" s="1"/>
    </row>
    <row r="2110" spans="1:31" x14ac:dyDescent="0.35">
      <c r="S2110" s="1"/>
    </row>
    <row r="2111" spans="1:31" x14ac:dyDescent="0.35">
      <c r="H2111"/>
      <c r="S2111" s="1"/>
    </row>
    <row r="2112" spans="1:31" x14ac:dyDescent="0.35">
      <c r="S2112" s="1"/>
    </row>
    <row r="2113" spans="19:19" x14ac:dyDescent="0.35">
      <c r="S2113" s="1"/>
    </row>
    <row r="2114" spans="19:19" x14ac:dyDescent="0.35">
      <c r="S2114" s="1"/>
    </row>
    <row r="2115" spans="19:19" x14ac:dyDescent="0.35">
      <c r="S2115" s="1"/>
    </row>
    <row r="2116" spans="19:19" x14ac:dyDescent="0.35">
      <c r="S2116" s="1"/>
    </row>
    <row r="2117" spans="19:19" x14ac:dyDescent="0.35">
      <c r="S2117" s="1"/>
    </row>
    <row r="2118" spans="19:19" x14ac:dyDescent="0.35">
      <c r="S2118" s="1"/>
    </row>
    <row r="2119" spans="19:19" x14ac:dyDescent="0.35">
      <c r="S2119" s="1"/>
    </row>
    <row r="2120" spans="19:19" x14ac:dyDescent="0.35">
      <c r="S2120" s="1"/>
    </row>
    <row r="2121" spans="19:19" x14ac:dyDescent="0.35">
      <c r="S2121" s="1"/>
    </row>
    <row r="2122" spans="19:19" x14ac:dyDescent="0.35">
      <c r="S2122" s="1"/>
    </row>
    <row r="2123" spans="19:19" x14ac:dyDescent="0.35">
      <c r="S2123" s="1"/>
    </row>
    <row r="2124" spans="19:19" x14ac:dyDescent="0.35">
      <c r="S2124" s="1"/>
    </row>
    <row r="2125" spans="19:19" x14ac:dyDescent="0.35">
      <c r="S2125" s="1"/>
    </row>
    <row r="2126" spans="19:19" x14ac:dyDescent="0.35">
      <c r="S2126" s="1"/>
    </row>
    <row r="2127" spans="19:19" x14ac:dyDescent="0.35">
      <c r="S2127" s="1"/>
    </row>
    <row r="2128" spans="19:19" x14ac:dyDescent="0.35">
      <c r="S2128" s="1"/>
    </row>
    <row r="2129" spans="1:31" x14ac:dyDescent="0.35">
      <c r="S2129" s="1"/>
    </row>
    <row r="2130" spans="1:31" x14ac:dyDescent="0.35">
      <c r="S2130" s="1"/>
    </row>
    <row r="2131" spans="1:31" x14ac:dyDescent="0.35">
      <c r="S2131" s="1"/>
    </row>
    <row r="2132" spans="1:31" x14ac:dyDescent="0.35">
      <c r="S2132" s="1"/>
    </row>
    <row r="2133" spans="1:31" x14ac:dyDescent="0.35">
      <c r="S2133" s="1"/>
    </row>
    <row r="2134" spans="1:31" x14ac:dyDescent="0.35">
      <c r="S2134" s="1"/>
    </row>
    <row r="2135" spans="1:31" x14ac:dyDescent="0.35">
      <c r="S2135" s="1"/>
    </row>
    <row r="2136" spans="1:31" x14ac:dyDescent="0.35">
      <c r="S2136" s="1"/>
    </row>
    <row r="2137" spans="1:31" x14ac:dyDescent="0.35">
      <c r="S2137" s="1"/>
    </row>
    <row r="2138" spans="1:31" x14ac:dyDescent="0.35">
      <c r="S2138" s="1"/>
    </row>
    <row r="2139" spans="1:31" x14ac:dyDescent="0.35">
      <c r="S2139" s="1"/>
    </row>
    <row r="2140" spans="1:31" x14ac:dyDescent="0.35">
      <c r="S2140" s="1"/>
    </row>
    <row r="2141" spans="1:31" x14ac:dyDescent="0.35">
      <c r="S2141" s="1"/>
    </row>
    <row r="2142" spans="1:31" ht="15" thickBot="1" x14ac:dyDescent="0.4">
      <c r="S2142" s="1"/>
    </row>
    <row r="2143" spans="1:31" ht="15" thickTop="1" x14ac:dyDescent="0.35">
      <c r="A2143" s="7"/>
      <c r="B2143" s="7"/>
      <c r="C2143" s="7"/>
      <c r="D2143" s="7"/>
      <c r="E2143" s="7"/>
      <c r="F2143" s="7"/>
      <c r="G2143" s="7"/>
      <c r="H2143" s="8"/>
      <c r="I2143" s="7"/>
      <c r="J2143" s="7"/>
      <c r="K2143" s="7"/>
      <c r="L2143" s="7"/>
      <c r="M2143" s="7"/>
      <c r="N2143" s="7"/>
      <c r="O2143" s="7"/>
      <c r="P2143" s="7"/>
      <c r="Q2143" s="7"/>
      <c r="R2143" s="8"/>
      <c r="S2143" s="9"/>
      <c r="T2143" s="7"/>
      <c r="U2143" s="7"/>
      <c r="V2143" s="7"/>
      <c r="W2143" s="7"/>
      <c r="X2143" s="7"/>
      <c r="Y2143" s="10"/>
      <c r="Z2143" s="11"/>
      <c r="AA2143" s="11"/>
      <c r="AB2143" s="11"/>
      <c r="AC2143" s="11"/>
    </row>
    <row r="2144" spans="1:31" x14ac:dyDescent="0.35">
      <c r="A2144" t="s">
        <v>6</v>
      </c>
      <c r="B2144" t="s">
        <v>10</v>
      </c>
      <c r="C2144" t="s">
        <v>16</v>
      </c>
      <c r="D2144" t="s">
        <v>19</v>
      </c>
      <c r="E2144" t="s">
        <v>839</v>
      </c>
      <c r="F2144" t="s">
        <v>18</v>
      </c>
      <c r="G2144" t="s">
        <v>11</v>
      </c>
      <c r="H2144" s="4">
        <v>7997</v>
      </c>
      <c r="I2144" t="s">
        <v>24</v>
      </c>
      <c r="J2144" t="s">
        <v>37</v>
      </c>
      <c r="K2144" t="s">
        <v>20</v>
      </c>
      <c r="L2144" t="s">
        <v>22</v>
      </c>
      <c r="M2144" t="s">
        <v>23</v>
      </c>
      <c r="N2144" t="s">
        <v>11</v>
      </c>
      <c r="O2144" t="s">
        <v>1006</v>
      </c>
      <c r="P2144">
        <v>247547</v>
      </c>
      <c r="Q2144">
        <v>77567138100033</v>
      </c>
      <c r="R2144" s="4" t="s">
        <v>1007</v>
      </c>
      <c r="S2144" s="1">
        <v>45055.670138888891</v>
      </c>
      <c r="T2144" t="s">
        <v>1008</v>
      </c>
      <c r="U2144" t="s">
        <v>79</v>
      </c>
      <c r="V2144" t="s">
        <v>1009</v>
      </c>
      <c r="W2144" t="s">
        <v>14</v>
      </c>
      <c r="X2144" t="s">
        <v>15</v>
      </c>
      <c r="Y2144" s="6" t="str">
        <f>+IF(G2144=N2144,"Domestique","Autre")</f>
        <v>Domestique</v>
      </c>
      <c r="Z2144" s="5">
        <v>0.6</v>
      </c>
      <c r="AA2144" s="5" t="s">
        <v>1268</v>
      </c>
      <c r="AB2144" s="5" t="s">
        <v>1269</v>
      </c>
      <c r="AC2144" s="5" t="s">
        <v>1270</v>
      </c>
      <c r="AD2144">
        <f>COUNTIFS($AE$2:$AE$2432,AE2144)</f>
        <v>1</v>
      </c>
      <c r="AE2144" t="str">
        <f>+B2144&amp;C2144&amp;D2144&amp;E2144&amp;F2144&amp;G2144&amp;H2144&amp;I2144&amp;J2144&amp;K2144&amp;L2144&amp;M2144&amp;N2144</f>
        <v>En face-Ã -faceSociÃ©tÃ© ou assimilÃ©eBÃ©nÃ©ficiaire non PPE&gt; 12 moisComplet Ã  jourFrance [FR]7997Aucune occurence (12 mois glissants)VADCB/Visa MastercardUniquee-paiement avec 3D SecureFrance [FR]</v>
      </c>
    </row>
    <row r="2145" spans="8:19" x14ac:dyDescent="0.35">
      <c r="S2145" s="1"/>
    </row>
    <row r="2146" spans="8:19" x14ac:dyDescent="0.35">
      <c r="S2146" s="1"/>
    </row>
    <row r="2147" spans="8:19" x14ac:dyDescent="0.35">
      <c r="H2147"/>
      <c r="S2147" s="1"/>
    </row>
    <row r="2148" spans="8:19" x14ac:dyDescent="0.35">
      <c r="S2148" s="1"/>
    </row>
    <row r="2149" spans="8:19" x14ac:dyDescent="0.35">
      <c r="S2149" s="1"/>
    </row>
    <row r="2150" spans="8:19" x14ac:dyDescent="0.35">
      <c r="S2150" s="1"/>
    </row>
    <row r="2151" spans="8:19" x14ac:dyDescent="0.35">
      <c r="S2151" s="1"/>
    </row>
    <row r="2152" spans="8:19" x14ac:dyDescent="0.35">
      <c r="S2152" s="1"/>
    </row>
    <row r="2153" spans="8:19" x14ac:dyDescent="0.35">
      <c r="S2153" s="1"/>
    </row>
    <row r="2154" spans="8:19" x14ac:dyDescent="0.35">
      <c r="S2154" s="1"/>
    </row>
    <row r="2155" spans="8:19" x14ac:dyDescent="0.35">
      <c r="S2155" s="1"/>
    </row>
    <row r="2156" spans="8:19" x14ac:dyDescent="0.35">
      <c r="S2156" s="1"/>
    </row>
    <row r="2157" spans="8:19" x14ac:dyDescent="0.35">
      <c r="S2157" s="1"/>
    </row>
    <row r="2158" spans="8:19" x14ac:dyDescent="0.35">
      <c r="S2158" s="1"/>
    </row>
    <row r="2159" spans="8:19" x14ac:dyDescent="0.35">
      <c r="S2159" s="1"/>
    </row>
    <row r="2160" spans="8:19" x14ac:dyDescent="0.35">
      <c r="S2160" s="1"/>
    </row>
    <row r="2161" spans="19:19" x14ac:dyDescent="0.35">
      <c r="S2161" s="1"/>
    </row>
    <row r="2162" spans="19:19" x14ac:dyDescent="0.35">
      <c r="S2162" s="1"/>
    </row>
    <row r="2163" spans="19:19" x14ac:dyDescent="0.35">
      <c r="S2163" s="1"/>
    </row>
    <row r="2164" spans="19:19" x14ac:dyDescent="0.35">
      <c r="S2164" s="1"/>
    </row>
    <row r="2165" spans="19:19" x14ac:dyDescent="0.35">
      <c r="S2165" s="1"/>
    </row>
    <row r="2166" spans="19:19" x14ac:dyDescent="0.35">
      <c r="S2166" s="1"/>
    </row>
    <row r="2167" spans="19:19" x14ac:dyDescent="0.35">
      <c r="S2167" s="1"/>
    </row>
    <row r="2168" spans="19:19" x14ac:dyDescent="0.35">
      <c r="S2168" s="1"/>
    </row>
    <row r="2169" spans="19:19" x14ac:dyDescent="0.35">
      <c r="S2169" s="1"/>
    </row>
    <row r="2170" spans="19:19" x14ac:dyDescent="0.35">
      <c r="S2170" s="1"/>
    </row>
    <row r="2171" spans="19:19" x14ac:dyDescent="0.35">
      <c r="S2171" s="1"/>
    </row>
    <row r="2172" spans="19:19" x14ac:dyDescent="0.35">
      <c r="S2172" s="1"/>
    </row>
    <row r="2173" spans="19:19" x14ac:dyDescent="0.35">
      <c r="S2173" s="1"/>
    </row>
    <row r="2174" spans="19:19" x14ac:dyDescent="0.35">
      <c r="S2174" s="1"/>
    </row>
    <row r="2175" spans="19:19" x14ac:dyDescent="0.35">
      <c r="S2175" s="1"/>
    </row>
    <row r="2176" spans="19:19" x14ac:dyDescent="0.35">
      <c r="S2176" s="1"/>
    </row>
    <row r="2177" spans="1:31" x14ac:dyDescent="0.35">
      <c r="S2177" s="1"/>
    </row>
    <row r="2178" spans="1:31" ht="15" thickBot="1" x14ac:dyDescent="0.4">
      <c r="S2178" s="1"/>
    </row>
    <row r="2179" spans="1:31" ht="15" thickTop="1" x14ac:dyDescent="0.35">
      <c r="A2179" s="7"/>
      <c r="B2179" s="7"/>
      <c r="C2179" s="7"/>
      <c r="D2179" s="7"/>
      <c r="E2179" s="7"/>
      <c r="F2179" s="7"/>
      <c r="G2179" s="7"/>
      <c r="H2179" s="8"/>
      <c r="I2179" s="7"/>
      <c r="J2179" s="7"/>
      <c r="K2179" s="7"/>
      <c r="L2179" s="7"/>
      <c r="M2179" s="7"/>
      <c r="N2179" s="7"/>
      <c r="O2179" s="7"/>
      <c r="P2179" s="7"/>
      <c r="Q2179" s="7"/>
      <c r="R2179" s="8"/>
      <c r="S2179" s="9"/>
      <c r="T2179" s="7"/>
      <c r="U2179" s="7"/>
      <c r="V2179" s="7"/>
      <c r="W2179" s="7"/>
      <c r="X2179" s="7"/>
      <c r="Y2179" s="10"/>
      <c r="Z2179" s="11"/>
      <c r="AA2179" s="11"/>
      <c r="AB2179" s="11"/>
      <c r="AC2179" s="11"/>
    </row>
    <row r="2180" spans="1:31" x14ac:dyDescent="0.35">
      <c r="A2180" t="s">
        <v>6</v>
      </c>
      <c r="B2180" t="s">
        <v>10</v>
      </c>
      <c r="C2180" t="s">
        <v>16</v>
      </c>
      <c r="D2180" t="s">
        <v>19</v>
      </c>
      <c r="E2180" t="s">
        <v>839</v>
      </c>
      <c r="F2180" t="s">
        <v>18</v>
      </c>
      <c r="G2180" t="s">
        <v>11</v>
      </c>
      <c r="H2180" s="4">
        <v>5072</v>
      </c>
      <c r="I2180" t="s">
        <v>24</v>
      </c>
      <c r="J2180" t="s">
        <v>37</v>
      </c>
      <c r="K2180" t="s">
        <v>20</v>
      </c>
      <c r="L2180" t="s">
        <v>22</v>
      </c>
      <c r="M2180" t="s">
        <v>23</v>
      </c>
      <c r="N2180" t="s">
        <v>11</v>
      </c>
      <c r="O2180" t="s">
        <v>1013</v>
      </c>
      <c r="P2180">
        <v>216045</v>
      </c>
      <c r="Q2180">
        <v>40346757400014</v>
      </c>
      <c r="S2180" s="1">
        <v>44886.447222222225</v>
      </c>
      <c r="T2180" t="s">
        <v>1014</v>
      </c>
      <c r="V2180" t="s">
        <v>1015</v>
      </c>
      <c r="W2180" t="s">
        <v>14</v>
      </c>
      <c r="X2180" t="s">
        <v>883</v>
      </c>
      <c r="Y2180" s="6" t="str">
        <f>+IF(G2180=N2180,"Domestique","Autre")</f>
        <v>Domestique</v>
      </c>
      <c r="Z2180" s="5">
        <v>0.6</v>
      </c>
      <c r="AA2180" s="5" t="s">
        <v>1268</v>
      </c>
      <c r="AB2180" s="5" t="s">
        <v>1269</v>
      </c>
      <c r="AC2180" s="5" t="s">
        <v>1270</v>
      </c>
      <c r="AD2180">
        <f>COUNTIFS($AE$2:$AE$2432,AE2180)</f>
        <v>1</v>
      </c>
      <c r="AE2180" t="str">
        <f>+B2180&amp;C2180&amp;D2180&amp;E2180&amp;F2180&amp;G2180&amp;H2180&amp;I2180&amp;J2180&amp;K2180&amp;L2180&amp;M2180&amp;N2180</f>
        <v>En face-Ã -faceSociÃ©tÃ© ou assimilÃ©eBÃ©nÃ©ficiaire non PPE&gt; 12 moisComplet Ã  jourFrance [FR]5072Aucune occurence (12 mois glissants)VADCB/Visa MastercardUniquee-paiement avec 3D SecureFrance [FR]</v>
      </c>
    </row>
    <row r="2181" spans="1:31" x14ac:dyDescent="0.35">
      <c r="S2181" s="1"/>
    </row>
    <row r="2182" spans="1:31" x14ac:dyDescent="0.35">
      <c r="S2182" s="1"/>
    </row>
    <row r="2183" spans="1:31" x14ac:dyDescent="0.35">
      <c r="H2183"/>
      <c r="S2183" s="1"/>
    </row>
    <row r="2184" spans="1:31" x14ac:dyDescent="0.35">
      <c r="S2184" s="1"/>
    </row>
    <row r="2185" spans="1:31" x14ac:dyDescent="0.35">
      <c r="S2185" s="1"/>
    </row>
    <row r="2186" spans="1:31" x14ac:dyDescent="0.35">
      <c r="S2186" s="1"/>
    </row>
    <row r="2187" spans="1:31" x14ac:dyDescent="0.35">
      <c r="S2187" s="1"/>
    </row>
    <row r="2188" spans="1:31" x14ac:dyDescent="0.35">
      <c r="S2188" s="1"/>
    </row>
    <row r="2189" spans="1:31" x14ac:dyDescent="0.35">
      <c r="S2189" s="1"/>
    </row>
    <row r="2190" spans="1:31" x14ac:dyDescent="0.35">
      <c r="S2190" s="1"/>
    </row>
    <row r="2191" spans="1:31" x14ac:dyDescent="0.35">
      <c r="S2191" s="1"/>
    </row>
    <row r="2192" spans="1:31" x14ac:dyDescent="0.35">
      <c r="S2192" s="1"/>
    </row>
    <row r="2193" spans="19:19" x14ac:dyDescent="0.35">
      <c r="S2193" s="1"/>
    </row>
    <row r="2194" spans="19:19" x14ac:dyDescent="0.35">
      <c r="S2194" s="1"/>
    </row>
    <row r="2195" spans="19:19" x14ac:dyDescent="0.35">
      <c r="S2195" s="1"/>
    </row>
    <row r="2196" spans="19:19" x14ac:dyDescent="0.35">
      <c r="S2196" s="1"/>
    </row>
    <row r="2197" spans="19:19" x14ac:dyDescent="0.35">
      <c r="S2197" s="1"/>
    </row>
    <row r="2198" spans="19:19" x14ac:dyDescent="0.35">
      <c r="S2198" s="1"/>
    </row>
    <row r="2199" spans="19:19" x14ac:dyDescent="0.35">
      <c r="S2199" s="1"/>
    </row>
    <row r="2200" spans="19:19" x14ac:dyDescent="0.35">
      <c r="S2200" s="1"/>
    </row>
    <row r="2201" spans="19:19" x14ac:dyDescent="0.35">
      <c r="S2201" s="1"/>
    </row>
    <row r="2202" spans="19:19" x14ac:dyDescent="0.35">
      <c r="S2202" s="1"/>
    </row>
    <row r="2203" spans="19:19" x14ac:dyDescent="0.35">
      <c r="S2203" s="1"/>
    </row>
    <row r="2204" spans="19:19" x14ac:dyDescent="0.35">
      <c r="S2204" s="1"/>
    </row>
    <row r="2205" spans="19:19" x14ac:dyDescent="0.35">
      <c r="S2205" s="1"/>
    </row>
    <row r="2206" spans="19:19" x14ac:dyDescent="0.35">
      <c r="S2206" s="1"/>
    </row>
    <row r="2207" spans="19:19" x14ac:dyDescent="0.35">
      <c r="S2207" s="1"/>
    </row>
    <row r="2208" spans="19:19" x14ac:dyDescent="0.35">
      <c r="S2208" s="1"/>
    </row>
    <row r="2209" spans="1:31" x14ac:dyDescent="0.35">
      <c r="S2209" s="1"/>
    </row>
    <row r="2210" spans="1:31" x14ac:dyDescent="0.35">
      <c r="S2210" s="1"/>
    </row>
    <row r="2211" spans="1:31" x14ac:dyDescent="0.35">
      <c r="S2211" s="1"/>
    </row>
    <row r="2212" spans="1:31" x14ac:dyDescent="0.35">
      <c r="S2212" s="1"/>
    </row>
    <row r="2213" spans="1:31" x14ac:dyDescent="0.35">
      <c r="S2213" s="1"/>
    </row>
    <row r="2214" spans="1:31" ht="15" thickBot="1" x14ac:dyDescent="0.4">
      <c r="S2214" s="1"/>
    </row>
    <row r="2215" spans="1:31" ht="15" thickTop="1" x14ac:dyDescent="0.35">
      <c r="A2215" s="7"/>
      <c r="B2215" s="7"/>
      <c r="C2215" s="7"/>
      <c r="D2215" s="7"/>
      <c r="E2215" s="7"/>
      <c r="F2215" s="7"/>
      <c r="G2215" s="7"/>
      <c r="H2215" s="8"/>
      <c r="I2215" s="7"/>
      <c r="J2215" s="7"/>
      <c r="K2215" s="7"/>
      <c r="L2215" s="7"/>
      <c r="M2215" s="7"/>
      <c r="N2215" s="7"/>
      <c r="O2215" s="7"/>
      <c r="P2215" s="7"/>
      <c r="Q2215" s="7"/>
      <c r="R2215" s="8"/>
      <c r="S2215" s="9"/>
      <c r="T2215" s="7"/>
      <c r="U2215" s="7"/>
      <c r="V2215" s="7"/>
      <c r="W2215" s="7"/>
      <c r="X2215" s="7"/>
      <c r="Y2215" s="10"/>
      <c r="Z2215" s="11"/>
      <c r="AA2215" s="11"/>
      <c r="AB2215" s="11"/>
      <c r="AC2215" s="11"/>
    </row>
    <row r="2216" spans="1:31" x14ac:dyDescent="0.35">
      <c r="A2216" t="s">
        <v>1016</v>
      </c>
      <c r="B2216" t="s">
        <v>1019</v>
      </c>
      <c r="C2216" t="s">
        <v>16</v>
      </c>
      <c r="D2216" t="s">
        <v>19</v>
      </c>
      <c r="E2216" t="s">
        <v>17</v>
      </c>
      <c r="F2216" t="s">
        <v>18</v>
      </c>
      <c r="G2216" t="s">
        <v>11</v>
      </c>
      <c r="H2216" s="4">
        <v>6051</v>
      </c>
      <c r="I2216" t="s">
        <v>24</v>
      </c>
      <c r="J2216" t="s">
        <v>21</v>
      </c>
      <c r="K2216" t="s">
        <v>20</v>
      </c>
      <c r="L2216" t="s">
        <v>22</v>
      </c>
      <c r="M2216" t="s">
        <v>23</v>
      </c>
      <c r="N2216" t="s">
        <v>11</v>
      </c>
      <c r="O2216" t="s">
        <v>1017</v>
      </c>
      <c r="P2216">
        <v>211416</v>
      </c>
      <c r="Q2216">
        <v>50318500100081</v>
      </c>
      <c r="S2216" s="1">
        <v>44852.676388888889</v>
      </c>
      <c r="T2216" t="s">
        <v>1018</v>
      </c>
      <c r="U2216" t="s">
        <v>1020</v>
      </c>
      <c r="V2216" t="s">
        <v>1021</v>
      </c>
      <c r="W2216" t="s">
        <v>14</v>
      </c>
      <c r="X2216" t="s">
        <v>883</v>
      </c>
      <c r="Y2216" s="6" t="str">
        <f>+IF(G2216=N2216,"Domestique","Autre")</f>
        <v>Domestique</v>
      </c>
      <c r="Z2216" s="5">
        <v>1</v>
      </c>
      <c r="AA2216" s="5" t="s">
        <v>1269</v>
      </c>
      <c r="AB2216" s="5" t="s">
        <v>1269</v>
      </c>
      <c r="AC2216" s="5" t="s">
        <v>1270</v>
      </c>
      <c r="AD2216">
        <f>COUNTIFS($AE$2:$AE$2432,AE2216)</f>
        <v>1</v>
      </c>
      <c r="AE2216" t="str">
        <f>+B2216&amp;C2216&amp;D2216&amp;E2216&amp;F2216&amp;G2216&amp;H2216&amp;I2216&amp;J2216&amp;K2216&amp;L2216&amp;M2216&amp;N2216</f>
        <v>Ã€ distanceSociÃ©tÃ© ou assimilÃ©eBÃ©nÃ©ficiaire non PPE&lt; 12 moisComplet Ã  jourFrance [FR]6051Aucune occurence (12 mois glissants)ProximitÃ© et VADCB/Visa MastercardUniquee-paiement avec 3D SecureFrance [FR]</v>
      </c>
    </row>
    <row r="2217" spans="1:31" x14ac:dyDescent="0.35">
      <c r="S2217" s="1"/>
    </row>
    <row r="2218" spans="1:31" x14ac:dyDescent="0.35">
      <c r="S2218" s="1"/>
    </row>
    <row r="2219" spans="1:31" x14ac:dyDescent="0.35">
      <c r="H2219"/>
      <c r="S2219" s="1"/>
    </row>
    <row r="2220" spans="1:31" x14ac:dyDescent="0.35">
      <c r="S2220" s="1"/>
    </row>
    <row r="2221" spans="1:31" x14ac:dyDescent="0.35">
      <c r="S2221" s="1"/>
    </row>
    <row r="2222" spans="1:31" x14ac:dyDescent="0.35">
      <c r="S2222" s="1"/>
    </row>
    <row r="2223" spans="1:31" x14ac:dyDescent="0.35">
      <c r="S2223" s="1"/>
    </row>
    <row r="2224" spans="1:31" x14ac:dyDescent="0.35">
      <c r="S2224" s="1"/>
    </row>
    <row r="2225" spans="19:19" x14ac:dyDescent="0.35">
      <c r="S2225" s="1"/>
    </row>
    <row r="2226" spans="19:19" x14ac:dyDescent="0.35">
      <c r="S2226" s="1"/>
    </row>
    <row r="2227" spans="19:19" x14ac:dyDescent="0.35">
      <c r="S2227" s="1"/>
    </row>
    <row r="2228" spans="19:19" x14ac:dyDescent="0.35">
      <c r="S2228" s="1"/>
    </row>
    <row r="2229" spans="19:19" x14ac:dyDescent="0.35">
      <c r="S2229" s="1"/>
    </row>
    <row r="2230" spans="19:19" x14ac:dyDescent="0.35">
      <c r="S2230" s="1"/>
    </row>
    <row r="2231" spans="19:19" x14ac:dyDescent="0.35">
      <c r="S2231" s="1"/>
    </row>
    <row r="2232" spans="19:19" x14ac:dyDescent="0.35">
      <c r="S2232" s="1"/>
    </row>
    <row r="2233" spans="19:19" x14ac:dyDescent="0.35">
      <c r="S2233" s="1"/>
    </row>
    <row r="2234" spans="19:19" x14ac:dyDescent="0.35">
      <c r="S2234" s="1"/>
    </row>
    <row r="2235" spans="19:19" x14ac:dyDescent="0.35">
      <c r="S2235" s="1"/>
    </row>
    <row r="2236" spans="19:19" x14ac:dyDescent="0.35">
      <c r="S2236" s="1"/>
    </row>
    <row r="2237" spans="19:19" x14ac:dyDescent="0.35">
      <c r="S2237" s="1"/>
    </row>
    <row r="2238" spans="19:19" x14ac:dyDescent="0.35">
      <c r="S2238" s="1"/>
    </row>
    <row r="2239" spans="19:19" x14ac:dyDescent="0.35">
      <c r="S2239" s="1"/>
    </row>
    <row r="2240" spans="19:19" x14ac:dyDescent="0.35">
      <c r="S2240" s="1"/>
    </row>
    <row r="2241" spans="1:31" x14ac:dyDescent="0.35">
      <c r="S2241" s="1"/>
    </row>
    <row r="2242" spans="1:31" x14ac:dyDescent="0.35">
      <c r="S2242" s="1"/>
    </row>
    <row r="2243" spans="1:31" x14ac:dyDescent="0.35">
      <c r="S2243" s="1"/>
    </row>
    <row r="2244" spans="1:31" x14ac:dyDescent="0.35">
      <c r="S2244" s="1"/>
    </row>
    <row r="2245" spans="1:31" x14ac:dyDescent="0.35">
      <c r="S2245" s="1"/>
    </row>
    <row r="2246" spans="1:31" x14ac:dyDescent="0.35">
      <c r="S2246" s="1"/>
    </row>
    <row r="2247" spans="1:31" x14ac:dyDescent="0.35">
      <c r="S2247" s="1"/>
    </row>
    <row r="2248" spans="1:31" x14ac:dyDescent="0.35">
      <c r="S2248" s="1"/>
    </row>
    <row r="2249" spans="1:31" x14ac:dyDescent="0.35">
      <c r="S2249" s="1"/>
    </row>
    <row r="2250" spans="1:31" ht="15" thickBot="1" x14ac:dyDescent="0.4">
      <c r="S2250" s="1"/>
    </row>
    <row r="2251" spans="1:31" ht="15" thickTop="1" x14ac:dyDescent="0.35">
      <c r="A2251" s="7"/>
      <c r="B2251" s="7"/>
      <c r="C2251" s="7"/>
      <c r="D2251" s="7"/>
      <c r="E2251" s="7"/>
      <c r="F2251" s="7"/>
      <c r="G2251" s="7"/>
      <c r="H2251" s="8"/>
      <c r="I2251" s="7"/>
      <c r="J2251" s="7"/>
      <c r="K2251" s="7"/>
      <c r="L2251" s="7"/>
      <c r="M2251" s="7"/>
      <c r="N2251" s="7"/>
      <c r="O2251" s="7"/>
      <c r="P2251" s="7"/>
      <c r="Q2251" s="7"/>
      <c r="R2251" s="8"/>
      <c r="S2251" s="9"/>
      <c r="T2251" s="7"/>
      <c r="U2251" s="7"/>
      <c r="V2251" s="7"/>
      <c r="W2251" s="7"/>
      <c r="X2251" s="7"/>
      <c r="Y2251" s="10"/>
      <c r="Z2251" s="11"/>
      <c r="AA2251" s="11"/>
      <c r="AB2251" s="11"/>
      <c r="AC2251" s="11"/>
    </row>
    <row r="2252" spans="1:31" x14ac:dyDescent="0.35">
      <c r="A2252" t="s">
        <v>6</v>
      </c>
      <c r="B2252" t="s">
        <v>10</v>
      </c>
      <c r="C2252" t="s">
        <v>16</v>
      </c>
      <c r="D2252" t="s">
        <v>19</v>
      </c>
      <c r="E2252" t="s">
        <v>839</v>
      </c>
      <c r="F2252" t="s">
        <v>18</v>
      </c>
      <c r="G2252" t="s">
        <v>11</v>
      </c>
      <c r="H2252" s="4">
        <v>763</v>
      </c>
      <c r="I2252" t="s">
        <v>24</v>
      </c>
      <c r="J2252" t="s">
        <v>37</v>
      </c>
      <c r="K2252" t="s">
        <v>20</v>
      </c>
      <c r="L2252" t="s">
        <v>22</v>
      </c>
      <c r="M2252" t="s">
        <v>23</v>
      </c>
      <c r="N2252" t="s">
        <v>11</v>
      </c>
      <c r="O2252" t="s">
        <v>1022</v>
      </c>
      <c r="P2252">
        <v>179349</v>
      </c>
      <c r="Q2252">
        <v>32378414000044</v>
      </c>
      <c r="S2252" s="1">
        <v>44624.582638888889</v>
      </c>
      <c r="T2252" t="s">
        <v>1023</v>
      </c>
      <c r="V2252" t="s">
        <v>1024</v>
      </c>
      <c r="W2252" t="s">
        <v>14</v>
      </c>
      <c r="X2252" t="s">
        <v>883</v>
      </c>
      <c r="Y2252" s="6" t="str">
        <f>+IF(G2252=N2252,"Domestique","Autre")</f>
        <v>Domestique</v>
      </c>
      <c r="Z2252" s="5">
        <v>0.6</v>
      </c>
      <c r="AA2252" s="5" t="s">
        <v>1268</v>
      </c>
      <c r="AB2252" s="5" t="s">
        <v>1269</v>
      </c>
      <c r="AC2252" s="5" t="s">
        <v>1270</v>
      </c>
      <c r="AD2252">
        <f>COUNTIFS($AE$2:$AE$2432,AE2252)</f>
        <v>1</v>
      </c>
      <c r="AE2252" t="str">
        <f>+B2252&amp;C2252&amp;D2252&amp;E2252&amp;F2252&amp;G2252&amp;H2252&amp;I2252&amp;J2252&amp;K2252&amp;L2252&amp;M2252&amp;N2252</f>
        <v>En face-Ã -faceSociÃ©tÃ© ou assimilÃ©eBÃ©nÃ©ficiaire non PPE&gt; 12 moisComplet Ã  jourFrance [FR]763Aucune occurence (12 mois glissants)VADCB/Visa MastercardUniquee-paiement avec 3D SecureFrance [FR]</v>
      </c>
    </row>
    <row r="2253" spans="1:31" x14ac:dyDescent="0.35">
      <c r="S2253" s="1"/>
    </row>
    <row r="2254" spans="1:31" x14ac:dyDescent="0.35">
      <c r="S2254" s="1"/>
    </row>
    <row r="2255" spans="1:31" x14ac:dyDescent="0.35">
      <c r="H2255"/>
      <c r="S2255" s="1"/>
    </row>
    <row r="2256" spans="1:31" x14ac:dyDescent="0.35">
      <c r="S2256" s="1"/>
    </row>
    <row r="2257" spans="19:19" x14ac:dyDescent="0.35">
      <c r="S2257" s="1"/>
    </row>
    <row r="2258" spans="19:19" x14ac:dyDescent="0.35">
      <c r="S2258" s="1"/>
    </row>
    <row r="2259" spans="19:19" x14ac:dyDescent="0.35">
      <c r="S2259" s="1"/>
    </row>
    <row r="2260" spans="19:19" x14ac:dyDescent="0.35">
      <c r="S2260" s="1"/>
    </row>
    <row r="2261" spans="19:19" x14ac:dyDescent="0.35">
      <c r="S2261" s="1"/>
    </row>
    <row r="2262" spans="19:19" x14ac:dyDescent="0.35">
      <c r="S2262" s="1"/>
    </row>
    <row r="2263" spans="19:19" x14ac:dyDescent="0.35">
      <c r="S2263" s="1"/>
    </row>
    <row r="2264" spans="19:19" x14ac:dyDescent="0.35">
      <c r="S2264" s="1"/>
    </row>
    <row r="2265" spans="19:19" x14ac:dyDescent="0.35">
      <c r="S2265" s="1"/>
    </row>
    <row r="2266" spans="19:19" x14ac:dyDescent="0.35">
      <c r="S2266" s="1"/>
    </row>
    <row r="2267" spans="19:19" x14ac:dyDescent="0.35">
      <c r="S2267" s="1"/>
    </row>
    <row r="2268" spans="19:19" x14ac:dyDescent="0.35">
      <c r="S2268" s="1"/>
    </row>
    <row r="2269" spans="19:19" x14ac:dyDescent="0.35">
      <c r="S2269" s="1"/>
    </row>
    <row r="2270" spans="19:19" x14ac:dyDescent="0.35">
      <c r="S2270" s="1"/>
    </row>
    <row r="2271" spans="19:19" x14ac:dyDescent="0.35">
      <c r="S2271" s="1"/>
    </row>
    <row r="2272" spans="19:19" x14ac:dyDescent="0.35">
      <c r="S2272" s="1"/>
    </row>
    <row r="2273" spans="1:31" x14ac:dyDescent="0.35">
      <c r="S2273" s="1"/>
    </row>
    <row r="2274" spans="1:31" x14ac:dyDescent="0.35">
      <c r="S2274" s="1"/>
    </row>
    <row r="2275" spans="1:31" x14ac:dyDescent="0.35">
      <c r="S2275" s="1"/>
    </row>
    <row r="2276" spans="1:31" x14ac:dyDescent="0.35">
      <c r="S2276" s="1"/>
    </row>
    <row r="2277" spans="1:31" x14ac:dyDescent="0.35">
      <c r="S2277" s="1"/>
    </row>
    <row r="2278" spans="1:31" x14ac:dyDescent="0.35">
      <c r="S2278" s="1"/>
    </row>
    <row r="2279" spans="1:31" x14ac:dyDescent="0.35">
      <c r="S2279" s="1"/>
    </row>
    <row r="2280" spans="1:31" x14ac:dyDescent="0.35">
      <c r="S2280" s="1"/>
    </row>
    <row r="2281" spans="1:31" x14ac:dyDescent="0.35">
      <c r="S2281" s="1"/>
    </row>
    <row r="2282" spans="1:31" x14ac:dyDescent="0.35">
      <c r="S2282" s="1"/>
    </row>
    <row r="2283" spans="1:31" x14ac:dyDescent="0.35">
      <c r="S2283" s="1"/>
    </row>
    <row r="2284" spans="1:31" x14ac:dyDescent="0.35">
      <c r="S2284" s="1"/>
    </row>
    <row r="2285" spans="1:31" x14ac:dyDescent="0.35">
      <c r="S2285" s="1"/>
    </row>
    <row r="2286" spans="1:31" ht="15" thickBot="1" x14ac:dyDescent="0.4">
      <c r="S2286" s="1"/>
    </row>
    <row r="2287" spans="1:31" ht="15" thickTop="1" x14ac:dyDescent="0.35">
      <c r="A2287" s="7"/>
      <c r="B2287" s="7"/>
      <c r="C2287" s="7"/>
      <c r="D2287" s="7"/>
      <c r="E2287" s="7"/>
      <c r="F2287" s="7"/>
      <c r="G2287" s="7"/>
      <c r="H2287" s="8"/>
      <c r="I2287" s="7"/>
      <c r="J2287" s="7"/>
      <c r="K2287" s="7"/>
      <c r="L2287" s="7"/>
      <c r="M2287" s="7"/>
      <c r="N2287" s="7"/>
      <c r="O2287" s="7"/>
      <c r="P2287" s="7"/>
      <c r="Q2287" s="7"/>
      <c r="R2287" s="8"/>
      <c r="S2287" s="9"/>
      <c r="T2287" s="7"/>
      <c r="U2287" s="7"/>
      <c r="V2287" s="7"/>
      <c r="W2287" s="7"/>
      <c r="X2287" s="7"/>
      <c r="Y2287" s="10"/>
      <c r="Z2287" s="11"/>
      <c r="AA2287" s="11"/>
      <c r="AB2287" s="11"/>
      <c r="AC2287" s="11"/>
    </row>
    <row r="2288" spans="1:31" x14ac:dyDescent="0.35">
      <c r="A2288" t="s">
        <v>6</v>
      </c>
      <c r="B2288" t="s">
        <v>10</v>
      </c>
      <c r="C2288" t="s">
        <v>16</v>
      </c>
      <c r="D2288" t="s">
        <v>19</v>
      </c>
      <c r="E2288" t="s">
        <v>839</v>
      </c>
      <c r="F2288" t="s">
        <v>18</v>
      </c>
      <c r="G2288" t="s">
        <v>11</v>
      </c>
      <c r="H2288" s="4">
        <v>5965</v>
      </c>
      <c r="I2288" t="s">
        <v>24</v>
      </c>
      <c r="J2288" t="s">
        <v>37</v>
      </c>
      <c r="K2288" t="s">
        <v>294</v>
      </c>
      <c r="L2288" t="s">
        <v>595</v>
      </c>
      <c r="M2288" t="s">
        <v>23</v>
      </c>
      <c r="N2288" t="s">
        <v>11</v>
      </c>
      <c r="O2288" t="s">
        <v>1025</v>
      </c>
      <c r="P2288">
        <v>168340</v>
      </c>
      <c r="Q2288">
        <v>48018850700101</v>
      </c>
      <c r="S2288" s="1">
        <v>44547.474305555559</v>
      </c>
      <c r="T2288" t="s">
        <v>1026</v>
      </c>
      <c r="V2288" t="s">
        <v>1027</v>
      </c>
      <c r="W2288" t="s">
        <v>14</v>
      </c>
      <c r="X2288" t="s">
        <v>883</v>
      </c>
      <c r="Y2288" s="6" t="str">
        <f>+IF(G2288=N2288,"Domestique","Autre")</f>
        <v>Domestique</v>
      </c>
      <c r="Z2288" s="5">
        <v>0.85</v>
      </c>
      <c r="AA2288" s="5" t="s">
        <v>1268</v>
      </c>
      <c r="AB2288" s="5" t="s">
        <v>1269</v>
      </c>
      <c r="AC2288" s="5" t="s">
        <v>1270</v>
      </c>
      <c r="AD2288">
        <f>COUNTIFS($AE$2:$AE$2432,AE2288)</f>
        <v>1</v>
      </c>
      <c r="AE2288" t="str">
        <f>+B2288&amp;C2288&amp;D2288&amp;E2288&amp;F2288&amp;G2288&amp;H2288&amp;I2288&amp;J2288&amp;K2288&amp;L2288&amp;M2288&amp;N2288</f>
        <v>En face-Ã -faceSociÃ©tÃ© ou assimilÃ©eBÃ©nÃ©ficiaire non PPE&gt; 12 moisComplet Ã  jourFrance [FR]5965Aucune occurence (12 mois glissants)VADTous les Moyens de paiementMultiplee-paiement avec 3D SecureFrance [FR]</v>
      </c>
    </row>
    <row r="2289" spans="8:19" x14ac:dyDescent="0.35">
      <c r="S2289" s="1"/>
    </row>
    <row r="2290" spans="8:19" x14ac:dyDescent="0.35">
      <c r="S2290" s="1"/>
    </row>
    <row r="2291" spans="8:19" x14ac:dyDescent="0.35">
      <c r="H2291"/>
      <c r="S2291" s="1"/>
    </row>
    <row r="2292" spans="8:19" x14ac:dyDescent="0.35">
      <c r="S2292" s="1"/>
    </row>
    <row r="2293" spans="8:19" x14ac:dyDescent="0.35">
      <c r="S2293" s="1"/>
    </row>
    <row r="2294" spans="8:19" x14ac:dyDescent="0.35">
      <c r="S2294" s="1"/>
    </row>
    <row r="2295" spans="8:19" x14ac:dyDescent="0.35">
      <c r="S2295" s="1"/>
    </row>
    <row r="2296" spans="8:19" x14ac:dyDescent="0.35">
      <c r="S2296" s="1"/>
    </row>
    <row r="2297" spans="8:19" x14ac:dyDescent="0.35">
      <c r="S2297" s="1"/>
    </row>
    <row r="2298" spans="8:19" x14ac:dyDescent="0.35">
      <c r="S2298" s="1"/>
    </row>
    <row r="2299" spans="8:19" x14ac:dyDescent="0.35">
      <c r="S2299" s="1"/>
    </row>
    <row r="2300" spans="8:19" x14ac:dyDescent="0.35">
      <c r="S2300" s="1"/>
    </row>
    <row r="2301" spans="8:19" x14ac:dyDescent="0.35">
      <c r="S2301" s="1"/>
    </row>
    <row r="2302" spans="8:19" x14ac:dyDescent="0.35">
      <c r="S2302" s="1"/>
    </row>
    <row r="2303" spans="8:19" x14ac:dyDescent="0.35">
      <c r="S2303" s="1"/>
    </row>
    <row r="2304" spans="8:19" x14ac:dyDescent="0.35">
      <c r="S2304" s="1"/>
    </row>
    <row r="2305" spans="19:19" x14ac:dyDescent="0.35">
      <c r="S2305" s="1"/>
    </row>
    <row r="2306" spans="19:19" x14ac:dyDescent="0.35">
      <c r="S2306" s="1"/>
    </row>
    <row r="2307" spans="19:19" x14ac:dyDescent="0.35">
      <c r="S2307" s="1"/>
    </row>
    <row r="2308" spans="19:19" x14ac:dyDescent="0.35">
      <c r="S2308" s="1"/>
    </row>
    <row r="2309" spans="19:19" x14ac:dyDescent="0.35">
      <c r="S2309" s="1"/>
    </row>
    <row r="2310" spans="19:19" x14ac:dyDescent="0.35">
      <c r="S2310" s="1"/>
    </row>
    <row r="2311" spans="19:19" x14ac:dyDescent="0.35">
      <c r="S2311" s="1"/>
    </row>
    <row r="2312" spans="19:19" x14ac:dyDescent="0.35">
      <c r="S2312" s="1"/>
    </row>
    <row r="2313" spans="19:19" x14ac:dyDescent="0.35">
      <c r="S2313" s="1"/>
    </row>
    <row r="2314" spans="19:19" x14ac:dyDescent="0.35">
      <c r="S2314" s="1"/>
    </row>
    <row r="2315" spans="19:19" x14ac:dyDescent="0.35">
      <c r="S2315" s="1"/>
    </row>
    <row r="2316" spans="19:19" x14ac:dyDescent="0.35">
      <c r="S2316" s="1"/>
    </row>
    <row r="2317" spans="19:19" x14ac:dyDescent="0.35">
      <c r="S2317" s="1"/>
    </row>
    <row r="2318" spans="19:19" x14ac:dyDescent="0.35">
      <c r="S2318" s="1"/>
    </row>
    <row r="2319" spans="19:19" x14ac:dyDescent="0.35">
      <c r="S2319" s="1"/>
    </row>
    <row r="2320" spans="19:19" x14ac:dyDescent="0.35">
      <c r="S2320" s="1"/>
    </row>
    <row r="2321" spans="1:31" x14ac:dyDescent="0.35">
      <c r="S2321" s="1"/>
    </row>
    <row r="2322" spans="1:31" ht="15" thickBot="1" x14ac:dyDescent="0.4">
      <c r="S2322" s="1"/>
    </row>
    <row r="2323" spans="1:31" ht="15" thickTop="1" x14ac:dyDescent="0.35">
      <c r="A2323" s="7"/>
      <c r="B2323" s="7"/>
      <c r="C2323" s="7"/>
      <c r="D2323" s="7"/>
      <c r="E2323" s="7"/>
      <c r="F2323" s="7"/>
      <c r="G2323" s="7"/>
      <c r="H2323" s="8"/>
      <c r="I2323" s="7"/>
      <c r="J2323" s="7"/>
      <c r="K2323" s="7"/>
      <c r="L2323" s="7"/>
      <c r="M2323" s="7"/>
      <c r="N2323" s="7"/>
      <c r="O2323" s="7"/>
      <c r="P2323" s="7"/>
      <c r="Q2323" s="7"/>
      <c r="R2323" s="8"/>
      <c r="S2323" s="9"/>
      <c r="T2323" s="7"/>
      <c r="U2323" s="7"/>
      <c r="V2323" s="7"/>
      <c r="W2323" s="7"/>
      <c r="X2323" s="7"/>
      <c r="Y2323" s="10"/>
      <c r="Z2323" s="11"/>
      <c r="AA2323" s="11"/>
      <c r="AB2323" s="11"/>
      <c r="AC2323" s="11"/>
    </row>
    <row r="2324" spans="1:31" s="35" customFormat="1" x14ac:dyDescent="0.35">
      <c r="A2324" s="35" t="s">
        <v>6</v>
      </c>
      <c r="B2324" s="35" t="s">
        <v>10</v>
      </c>
      <c r="C2324" s="35" t="s">
        <v>16</v>
      </c>
      <c r="D2324" s="35" t="s">
        <v>19</v>
      </c>
      <c r="E2324" s="35" t="s">
        <v>17</v>
      </c>
      <c r="F2324" s="35" t="s">
        <v>18</v>
      </c>
      <c r="G2324" s="35" t="s">
        <v>11</v>
      </c>
      <c r="H2324" s="36">
        <v>7832</v>
      </c>
      <c r="I2324" s="35" t="s">
        <v>24</v>
      </c>
      <c r="J2324" s="35" t="s">
        <v>37</v>
      </c>
      <c r="K2324" s="35" t="s">
        <v>20</v>
      </c>
      <c r="L2324" s="35" t="s">
        <v>22</v>
      </c>
      <c r="M2324" s="35" t="s">
        <v>23</v>
      </c>
      <c r="N2324" s="35" t="s">
        <v>11</v>
      </c>
      <c r="O2324" s="35" t="s">
        <v>1181</v>
      </c>
      <c r="P2324" s="35">
        <v>143058</v>
      </c>
      <c r="Q2324" s="35">
        <v>75301392900033</v>
      </c>
      <c r="R2324" s="36"/>
      <c r="S2324" s="37">
        <v>44428.974305555559</v>
      </c>
      <c r="T2324" s="35" t="s">
        <v>1182</v>
      </c>
      <c r="U2324" s="35" t="s">
        <v>12</v>
      </c>
      <c r="V2324" s="35" t="s">
        <v>1183</v>
      </c>
      <c r="W2324" s="35" t="s">
        <v>14</v>
      </c>
      <c r="X2324" s="35" t="s">
        <v>883</v>
      </c>
      <c r="Y2324" s="38" t="str">
        <f>+IF(G2324=N2324,"Domestique","Autre")</f>
        <v>Domestique</v>
      </c>
      <c r="Z2324" s="39">
        <v>0.85</v>
      </c>
      <c r="AA2324" s="39" t="s">
        <v>1268</v>
      </c>
      <c r="AB2324" s="39" t="s">
        <v>1269</v>
      </c>
      <c r="AC2324" s="39" t="s">
        <v>1270</v>
      </c>
      <c r="AD2324" s="35">
        <f>COUNTIFS($AE$2:$AE$2432,AE2324)</f>
        <v>1</v>
      </c>
      <c r="AE2324" s="35" t="str">
        <f>+B2324&amp;C2324&amp;D2324&amp;E2324&amp;F2324&amp;G2324&amp;H2324&amp;I2324&amp;J2324&amp;K2324&amp;L2324&amp;M2324&amp;N2324</f>
        <v>En face-Ã -faceSociÃ©tÃ© ou assimilÃ©eBÃ©nÃ©ficiaire non PPE&lt; 12 moisComplet Ã  jourFrance [FR]7832Aucune occurence (12 mois glissants)VADCB/Visa MastercardUniquee-paiement avec 3D SecureFrance [FR]</v>
      </c>
    </row>
    <row r="2325" spans="1:31" x14ac:dyDescent="0.35">
      <c r="S2325" s="1"/>
    </row>
    <row r="2326" spans="1:31" x14ac:dyDescent="0.35">
      <c r="S2326" s="1"/>
    </row>
    <row r="2327" spans="1:31" x14ac:dyDescent="0.35">
      <c r="S2327" s="1"/>
    </row>
    <row r="2328" spans="1:31" x14ac:dyDescent="0.35">
      <c r="S2328" s="1"/>
    </row>
    <row r="2329" spans="1:31" x14ac:dyDescent="0.35">
      <c r="S2329" s="1"/>
    </row>
    <row r="2330" spans="1:31" x14ac:dyDescent="0.35">
      <c r="S2330" s="1"/>
    </row>
    <row r="2331" spans="1:31" x14ac:dyDescent="0.35">
      <c r="S2331" s="1"/>
    </row>
    <row r="2332" spans="1:31" x14ac:dyDescent="0.35">
      <c r="S2332" s="1"/>
    </row>
    <row r="2333" spans="1:31" x14ac:dyDescent="0.35">
      <c r="S2333" s="1"/>
    </row>
    <row r="2334" spans="1:31" x14ac:dyDescent="0.35">
      <c r="S2334" s="1"/>
    </row>
    <row r="2335" spans="1:31" x14ac:dyDescent="0.35">
      <c r="S2335" s="1"/>
    </row>
    <row r="2336" spans="1:31" x14ac:dyDescent="0.35">
      <c r="S2336" s="1"/>
    </row>
    <row r="2337" spans="19:19" x14ac:dyDescent="0.35">
      <c r="S2337" s="1"/>
    </row>
    <row r="2338" spans="19:19" x14ac:dyDescent="0.35">
      <c r="S2338" s="1"/>
    </row>
    <row r="2339" spans="19:19" x14ac:dyDescent="0.35">
      <c r="S2339" s="1"/>
    </row>
    <row r="2340" spans="19:19" x14ac:dyDescent="0.35">
      <c r="S2340" s="1"/>
    </row>
    <row r="2341" spans="19:19" x14ac:dyDescent="0.35">
      <c r="S2341" s="1"/>
    </row>
    <row r="2342" spans="19:19" x14ac:dyDescent="0.35">
      <c r="S2342" s="1"/>
    </row>
    <row r="2343" spans="19:19" x14ac:dyDescent="0.35">
      <c r="S2343" s="1"/>
    </row>
    <row r="2344" spans="19:19" x14ac:dyDescent="0.35">
      <c r="S2344" s="1"/>
    </row>
    <row r="2345" spans="19:19" x14ac:dyDescent="0.35">
      <c r="S2345" s="1"/>
    </row>
    <row r="2346" spans="19:19" x14ac:dyDescent="0.35">
      <c r="S2346" s="1"/>
    </row>
    <row r="2347" spans="19:19" x14ac:dyDescent="0.35">
      <c r="S2347" s="1"/>
    </row>
    <row r="2348" spans="19:19" x14ac:dyDescent="0.35">
      <c r="S2348" s="1"/>
    </row>
    <row r="2349" spans="19:19" x14ac:dyDescent="0.35">
      <c r="S2349" s="1"/>
    </row>
    <row r="2350" spans="19:19" x14ac:dyDescent="0.35">
      <c r="S2350" s="1"/>
    </row>
    <row r="2351" spans="19:19" x14ac:dyDescent="0.35">
      <c r="S2351" s="1"/>
    </row>
    <row r="2352" spans="19:19" x14ac:dyDescent="0.35">
      <c r="S2352" s="1"/>
    </row>
    <row r="2353" spans="1:31" x14ac:dyDescent="0.35">
      <c r="S2353" s="1"/>
    </row>
    <row r="2354" spans="1:31" x14ac:dyDescent="0.35">
      <c r="S2354" s="1"/>
    </row>
    <row r="2355" spans="1:31" x14ac:dyDescent="0.35">
      <c r="S2355" s="1"/>
    </row>
    <row r="2356" spans="1:31" x14ac:dyDescent="0.35">
      <c r="S2356" s="1"/>
    </row>
    <row r="2357" spans="1:31" x14ac:dyDescent="0.35">
      <c r="S2357" s="1"/>
    </row>
    <row r="2358" spans="1:31" ht="15" thickBot="1" x14ac:dyDescent="0.4">
      <c r="S2358" s="1"/>
    </row>
    <row r="2359" spans="1:31" ht="15" thickTop="1" x14ac:dyDescent="0.35">
      <c r="A2359" s="7"/>
      <c r="B2359" s="7"/>
      <c r="C2359" s="7"/>
      <c r="D2359" s="7"/>
      <c r="E2359" s="7"/>
      <c r="F2359" s="7"/>
      <c r="G2359" s="7"/>
      <c r="H2359" s="8"/>
      <c r="I2359" s="7"/>
      <c r="J2359" s="7"/>
      <c r="K2359" s="7"/>
      <c r="L2359" s="7"/>
      <c r="M2359" s="7"/>
      <c r="N2359" s="7"/>
      <c r="O2359" s="7"/>
      <c r="P2359" s="7"/>
      <c r="Q2359" s="7"/>
      <c r="R2359" s="8"/>
      <c r="S2359" s="9"/>
      <c r="T2359" s="7"/>
      <c r="U2359" s="7"/>
      <c r="V2359" s="7"/>
      <c r="W2359" s="7"/>
      <c r="X2359" s="7"/>
      <c r="Y2359" s="10"/>
      <c r="Z2359" s="11"/>
      <c r="AA2359" s="11"/>
      <c r="AB2359" s="11"/>
      <c r="AC2359" s="11"/>
    </row>
    <row r="2360" spans="1:31" x14ac:dyDescent="0.35">
      <c r="A2360" t="s">
        <v>6</v>
      </c>
      <c r="B2360" t="s">
        <v>10</v>
      </c>
      <c r="C2360" t="s">
        <v>16</v>
      </c>
      <c r="D2360" t="s">
        <v>932</v>
      </c>
      <c r="E2360" t="s">
        <v>839</v>
      </c>
      <c r="F2360" t="s">
        <v>18</v>
      </c>
      <c r="G2360" t="s">
        <v>11</v>
      </c>
      <c r="H2360" s="4">
        <v>4789</v>
      </c>
      <c r="I2360" t="s">
        <v>24</v>
      </c>
      <c r="J2360" t="s">
        <v>37</v>
      </c>
      <c r="K2360" t="s">
        <v>294</v>
      </c>
      <c r="L2360" t="s">
        <v>595</v>
      </c>
      <c r="M2360" t="s">
        <v>23</v>
      </c>
      <c r="N2360" t="s">
        <v>11</v>
      </c>
      <c r="O2360" t="s">
        <v>1238</v>
      </c>
      <c r="P2360">
        <v>133405</v>
      </c>
      <c r="Q2360">
        <v>51987459800021</v>
      </c>
      <c r="S2360" s="1">
        <v>44301.59652777778</v>
      </c>
      <c r="T2360" t="s">
        <v>1239</v>
      </c>
      <c r="V2360" t="s">
        <v>1240</v>
      </c>
      <c r="W2360" t="s">
        <v>14</v>
      </c>
      <c r="X2360" t="s">
        <v>927</v>
      </c>
      <c r="Y2360" s="6" t="str">
        <f>+IF(G2360=N2360,"Domestique","Autre")</f>
        <v>Domestique</v>
      </c>
      <c r="Z2360" s="5">
        <v>2.6</v>
      </c>
      <c r="AA2360" s="5" t="s">
        <v>1272</v>
      </c>
      <c r="AB2360" s="5" t="s">
        <v>1273</v>
      </c>
      <c r="AC2360" s="5" t="s">
        <v>1271</v>
      </c>
      <c r="AD2360">
        <f>COUNTIFS($AE$2:$AE$2432,AE2360)</f>
        <v>1</v>
      </c>
      <c r="AE2360" t="str">
        <f>+B2360&amp;C2360&amp;D2360&amp;E2360&amp;F2360&amp;G2360&amp;H2360&amp;I2360&amp;J2360&amp;K2360&amp;L2360&amp;M2360&amp;N2360</f>
        <v>En face-Ã -faceSociÃ©tÃ© ou assimilÃ©eBÃ©nÃ©ficiaire PPE&gt; 12 moisComplet Ã  jourFrance [FR]4789Aucune occurence (12 mois glissants)VADTous les Moyens de paiementMultiplee-paiement avec 3D SecureFrance [FR]</v>
      </c>
    </row>
    <row r="2361" spans="1:31" x14ac:dyDescent="0.35">
      <c r="S2361" s="1"/>
    </row>
    <row r="2362" spans="1:31" x14ac:dyDescent="0.35">
      <c r="S2362" s="1"/>
    </row>
    <row r="2363" spans="1:31" x14ac:dyDescent="0.35">
      <c r="S2363" s="1"/>
    </row>
    <row r="2364" spans="1:31" x14ac:dyDescent="0.35">
      <c r="S2364" s="1"/>
    </row>
    <row r="2365" spans="1:31" x14ac:dyDescent="0.35">
      <c r="S2365" s="1"/>
    </row>
    <row r="2366" spans="1:31" x14ac:dyDescent="0.35">
      <c r="S2366" s="1"/>
    </row>
    <row r="2367" spans="1:31" x14ac:dyDescent="0.35">
      <c r="S2367" s="1"/>
    </row>
    <row r="2368" spans="1:31" x14ac:dyDescent="0.35">
      <c r="S2368" s="1"/>
    </row>
    <row r="2369" spans="19:19" x14ac:dyDescent="0.35">
      <c r="S2369" s="1"/>
    </row>
    <row r="2370" spans="19:19" x14ac:dyDescent="0.35">
      <c r="S2370" s="1"/>
    </row>
    <row r="2371" spans="19:19" x14ac:dyDescent="0.35">
      <c r="S2371" s="1"/>
    </row>
    <row r="2372" spans="19:19" x14ac:dyDescent="0.35">
      <c r="S2372" s="1"/>
    </row>
    <row r="2373" spans="19:19" x14ac:dyDescent="0.35">
      <c r="S2373" s="1"/>
    </row>
    <row r="2374" spans="19:19" x14ac:dyDescent="0.35">
      <c r="S2374" s="1"/>
    </row>
    <row r="2375" spans="19:19" x14ac:dyDescent="0.35">
      <c r="S2375" s="1"/>
    </row>
    <row r="2376" spans="19:19" x14ac:dyDescent="0.35">
      <c r="S2376" s="1"/>
    </row>
    <row r="2377" spans="19:19" x14ac:dyDescent="0.35">
      <c r="S2377" s="1"/>
    </row>
    <row r="2378" spans="19:19" x14ac:dyDescent="0.35">
      <c r="S2378" s="1"/>
    </row>
    <row r="2379" spans="19:19" x14ac:dyDescent="0.35">
      <c r="S2379" s="1"/>
    </row>
    <row r="2380" spans="19:19" x14ac:dyDescent="0.35">
      <c r="S2380" s="1"/>
    </row>
    <row r="2381" spans="19:19" x14ac:dyDescent="0.35">
      <c r="S2381" s="1"/>
    </row>
    <row r="2382" spans="19:19" x14ac:dyDescent="0.35">
      <c r="S2382" s="1"/>
    </row>
    <row r="2383" spans="19:19" x14ac:dyDescent="0.35">
      <c r="S2383" s="1"/>
    </row>
    <row r="2384" spans="19:19" x14ac:dyDescent="0.35">
      <c r="S2384" s="1"/>
    </row>
    <row r="2385" spans="1:31" x14ac:dyDescent="0.35">
      <c r="S2385" s="1"/>
    </row>
    <row r="2386" spans="1:31" x14ac:dyDescent="0.35">
      <c r="S2386" s="1"/>
    </row>
    <row r="2387" spans="1:31" x14ac:dyDescent="0.35">
      <c r="S2387" s="1"/>
    </row>
    <row r="2388" spans="1:31" x14ac:dyDescent="0.35">
      <c r="S2388" s="1"/>
    </row>
    <row r="2389" spans="1:31" x14ac:dyDescent="0.35">
      <c r="S2389" s="1"/>
    </row>
    <row r="2390" spans="1:31" x14ac:dyDescent="0.35">
      <c r="S2390" s="1"/>
    </row>
    <row r="2391" spans="1:31" x14ac:dyDescent="0.35">
      <c r="S2391" s="1"/>
    </row>
    <row r="2392" spans="1:31" x14ac:dyDescent="0.35">
      <c r="S2392" s="1"/>
    </row>
    <row r="2393" spans="1:31" x14ac:dyDescent="0.35">
      <c r="S2393" s="1"/>
    </row>
    <row r="2394" spans="1:31" ht="15" thickBot="1" x14ac:dyDescent="0.4">
      <c r="S2394" s="1"/>
    </row>
    <row r="2395" spans="1:31" ht="15" thickTop="1" x14ac:dyDescent="0.35">
      <c r="A2395" s="7"/>
      <c r="B2395" s="7"/>
      <c r="C2395" s="7"/>
      <c r="D2395" s="7"/>
      <c r="E2395" s="7"/>
      <c r="F2395" s="7"/>
      <c r="G2395" s="7"/>
      <c r="H2395" s="8"/>
      <c r="I2395" s="7"/>
      <c r="J2395" s="7"/>
      <c r="K2395" s="7"/>
      <c r="L2395" s="7"/>
      <c r="M2395" s="7"/>
      <c r="N2395" s="7"/>
      <c r="O2395" s="7"/>
      <c r="P2395" s="7"/>
      <c r="Q2395" s="7"/>
      <c r="R2395" s="8"/>
      <c r="S2395" s="9"/>
      <c r="T2395" s="7"/>
      <c r="U2395" s="7"/>
      <c r="V2395" s="7"/>
      <c r="W2395" s="7"/>
      <c r="X2395" s="7"/>
      <c r="Y2395" s="10"/>
      <c r="Z2395" s="11"/>
      <c r="AA2395" s="11"/>
      <c r="AB2395" s="11"/>
      <c r="AC2395" s="11"/>
    </row>
    <row r="2396" spans="1:31" x14ac:dyDescent="0.35">
      <c r="A2396" t="s">
        <v>6</v>
      </c>
      <c r="B2396" t="s">
        <v>10</v>
      </c>
      <c r="C2396" t="s">
        <v>16</v>
      </c>
      <c r="D2396" t="s">
        <v>19</v>
      </c>
      <c r="E2396" t="s">
        <v>839</v>
      </c>
      <c r="F2396" t="s">
        <v>18</v>
      </c>
      <c r="G2396" t="s">
        <v>11</v>
      </c>
      <c r="H2396" s="4">
        <v>5719</v>
      </c>
      <c r="I2396" t="s">
        <v>24</v>
      </c>
      <c r="J2396" t="s">
        <v>37</v>
      </c>
      <c r="K2396" t="s">
        <v>20</v>
      </c>
      <c r="L2396" t="s">
        <v>22</v>
      </c>
      <c r="M2396" t="s">
        <v>23</v>
      </c>
      <c r="N2396" t="s">
        <v>11</v>
      </c>
      <c r="O2396" t="s">
        <v>1241</v>
      </c>
      <c r="P2396">
        <v>120562</v>
      </c>
      <c r="Q2396">
        <v>49769047900025</v>
      </c>
      <c r="S2396" s="1">
        <v>44172.642361111109</v>
      </c>
      <c r="T2396" t="s">
        <v>1242</v>
      </c>
      <c r="V2396" t="s">
        <v>1242</v>
      </c>
      <c r="W2396" t="s">
        <v>14</v>
      </c>
      <c r="X2396" t="s">
        <v>15</v>
      </c>
      <c r="Y2396" s="6" t="str">
        <f>+IF(G2396=N2396,"Domestique","Autre")</f>
        <v>Domestique</v>
      </c>
      <c r="Z2396" s="5">
        <v>0.6</v>
      </c>
      <c r="AA2396" s="5" t="s">
        <v>1268</v>
      </c>
      <c r="AB2396" s="5" t="s">
        <v>1269</v>
      </c>
      <c r="AC2396" s="5" t="s">
        <v>1270</v>
      </c>
      <c r="AD2396">
        <f>COUNTIFS($AE$2:$AE$2432,AE2396)</f>
        <v>1</v>
      </c>
      <c r="AE2396" t="str">
        <f>+B2396&amp;C2396&amp;D2396&amp;E2396&amp;F2396&amp;G2396&amp;H2396&amp;I2396&amp;J2396&amp;K2396&amp;L2396&amp;M2396&amp;N2396</f>
        <v>En face-Ã -faceSociÃ©tÃ© ou assimilÃ©eBÃ©nÃ©ficiaire non PPE&gt; 12 moisComplet Ã  jourFrance [FR]5719Aucune occurence (12 mois glissants)VADCB/Visa MastercardUniquee-paiement avec 3D SecureFrance [FR]</v>
      </c>
    </row>
    <row r="2397" spans="1:31" x14ac:dyDescent="0.35">
      <c r="S2397" s="1"/>
    </row>
    <row r="2398" spans="1:31" x14ac:dyDescent="0.35">
      <c r="S2398" s="1"/>
    </row>
    <row r="2399" spans="1:31" x14ac:dyDescent="0.35">
      <c r="S2399" s="1"/>
    </row>
    <row r="2400" spans="1:31" x14ac:dyDescent="0.35">
      <c r="S2400" s="1"/>
    </row>
    <row r="2401" spans="19:19" x14ac:dyDescent="0.35">
      <c r="S2401" s="1"/>
    </row>
    <row r="2402" spans="19:19" x14ac:dyDescent="0.35">
      <c r="S2402" s="1"/>
    </row>
    <row r="2403" spans="19:19" x14ac:dyDescent="0.35">
      <c r="S2403" s="1"/>
    </row>
    <row r="2404" spans="19:19" x14ac:dyDescent="0.35">
      <c r="S2404" s="1"/>
    </row>
    <row r="2405" spans="19:19" x14ac:dyDescent="0.35">
      <c r="S2405" s="1"/>
    </row>
    <row r="2406" spans="19:19" x14ac:dyDescent="0.35">
      <c r="S2406" s="1"/>
    </row>
    <row r="2407" spans="19:19" x14ac:dyDescent="0.35">
      <c r="S2407" s="1"/>
    </row>
    <row r="2408" spans="19:19" x14ac:dyDescent="0.35">
      <c r="S2408" s="1"/>
    </row>
    <row r="2409" spans="19:19" x14ac:dyDescent="0.35">
      <c r="S2409" s="1"/>
    </row>
    <row r="2410" spans="19:19" x14ac:dyDescent="0.35">
      <c r="S2410" s="1"/>
    </row>
    <row r="2411" spans="19:19" x14ac:dyDescent="0.35">
      <c r="S2411" s="1"/>
    </row>
    <row r="2412" spans="19:19" x14ac:dyDescent="0.35">
      <c r="S2412" s="1"/>
    </row>
    <row r="2413" spans="19:19" x14ac:dyDescent="0.35">
      <c r="S2413" s="1"/>
    </row>
    <row r="2414" spans="19:19" x14ac:dyDescent="0.35">
      <c r="S2414" s="1"/>
    </row>
    <row r="2415" spans="19:19" x14ac:dyDescent="0.35">
      <c r="S2415" s="1"/>
    </row>
    <row r="2416" spans="19:19" x14ac:dyDescent="0.35">
      <c r="S2416" s="1"/>
    </row>
    <row r="2417" spans="1:31" x14ac:dyDescent="0.35">
      <c r="S2417" s="1"/>
    </row>
    <row r="2418" spans="1:31" x14ac:dyDescent="0.35">
      <c r="S2418" s="1"/>
    </row>
    <row r="2419" spans="1:31" x14ac:dyDescent="0.35">
      <c r="S2419" s="1"/>
    </row>
    <row r="2420" spans="1:31" x14ac:dyDescent="0.35">
      <c r="S2420" s="1"/>
    </row>
    <row r="2421" spans="1:31" x14ac:dyDescent="0.35">
      <c r="S2421" s="1"/>
    </row>
    <row r="2422" spans="1:31" x14ac:dyDescent="0.35">
      <c r="S2422" s="1"/>
    </row>
    <row r="2423" spans="1:31" x14ac:dyDescent="0.35">
      <c r="S2423" s="1"/>
    </row>
    <row r="2424" spans="1:31" x14ac:dyDescent="0.35">
      <c r="S2424" s="1"/>
    </row>
    <row r="2425" spans="1:31" x14ac:dyDescent="0.35">
      <c r="S2425" s="1"/>
    </row>
    <row r="2426" spans="1:31" x14ac:dyDescent="0.35">
      <c r="S2426" s="1"/>
    </row>
    <row r="2427" spans="1:31" x14ac:dyDescent="0.35">
      <c r="S2427" s="1"/>
    </row>
    <row r="2428" spans="1:31" x14ac:dyDescent="0.35">
      <c r="S2428" s="1"/>
    </row>
    <row r="2429" spans="1:31" x14ac:dyDescent="0.35">
      <c r="S2429" s="1"/>
    </row>
    <row r="2430" spans="1:31" ht="15" thickBot="1" x14ac:dyDescent="0.4">
      <c r="S2430" s="1"/>
    </row>
    <row r="2431" spans="1:31" ht="15" thickTop="1" x14ac:dyDescent="0.35">
      <c r="A2431" s="7"/>
      <c r="B2431" s="7"/>
      <c r="C2431" s="7"/>
      <c r="D2431" s="7"/>
      <c r="E2431" s="7"/>
      <c r="F2431" s="7"/>
      <c r="G2431" s="7"/>
      <c r="H2431" s="8"/>
      <c r="I2431" s="7"/>
      <c r="J2431" s="7"/>
      <c r="K2431" s="7"/>
      <c r="L2431" s="7"/>
      <c r="M2431" s="7"/>
      <c r="N2431" s="7"/>
      <c r="O2431" s="7"/>
      <c r="P2431" s="7"/>
      <c r="Q2431" s="7"/>
      <c r="R2431" s="8"/>
      <c r="S2431" s="9"/>
      <c r="T2431" s="7"/>
      <c r="U2431" s="7"/>
      <c r="V2431" s="7"/>
      <c r="W2431" s="7"/>
      <c r="X2431" s="7"/>
      <c r="Y2431" s="10"/>
      <c r="Z2431" s="11"/>
      <c r="AA2431" s="11"/>
      <c r="AB2431" s="11"/>
      <c r="AC2431" s="11"/>
    </row>
    <row r="2432" spans="1:31" x14ac:dyDescent="0.35">
      <c r="A2432" t="s">
        <v>6</v>
      </c>
      <c r="B2432" t="s">
        <v>10</v>
      </c>
      <c r="C2432" t="s">
        <v>16</v>
      </c>
      <c r="D2432" t="s">
        <v>19</v>
      </c>
      <c r="E2432" t="s">
        <v>839</v>
      </c>
      <c r="F2432" t="s">
        <v>18</v>
      </c>
      <c r="G2432" t="s">
        <v>11</v>
      </c>
      <c r="H2432" s="4">
        <v>5411</v>
      </c>
      <c r="I2432" t="s">
        <v>24</v>
      </c>
      <c r="J2432" t="s">
        <v>37</v>
      </c>
      <c r="K2432" t="s">
        <v>20</v>
      </c>
      <c r="L2432" t="s">
        <v>22</v>
      </c>
      <c r="M2432" t="s">
        <v>23</v>
      </c>
      <c r="N2432" t="s">
        <v>11</v>
      </c>
      <c r="O2432" t="s">
        <v>1243</v>
      </c>
      <c r="P2432">
        <v>98541</v>
      </c>
      <c r="Q2432">
        <v>53152017900023</v>
      </c>
      <c r="S2432" s="1">
        <v>43808.682638888888</v>
      </c>
      <c r="T2432" t="s">
        <v>1244</v>
      </c>
      <c r="V2432" t="s">
        <v>1245</v>
      </c>
      <c r="W2432" t="s">
        <v>14</v>
      </c>
      <c r="X2432" t="s">
        <v>15</v>
      </c>
      <c r="Y2432" s="6" t="str">
        <f>+IF(G2432=N2432,"Domestique","Autre")</f>
        <v>Domestique</v>
      </c>
      <c r="Z2432" s="5">
        <v>0.6</v>
      </c>
      <c r="AA2432" s="5" t="s">
        <v>1268</v>
      </c>
      <c r="AB2432" s="5" t="s">
        <v>1269</v>
      </c>
      <c r="AC2432" s="5" t="s">
        <v>1270</v>
      </c>
      <c r="AD2432">
        <f>COUNTIFS($AE$2:$AE$2432,AE2432)</f>
        <v>1</v>
      </c>
      <c r="AE2432" t="str">
        <f>+B2432&amp;C2432&amp;D2432&amp;E2432&amp;F2432&amp;G2432&amp;H2432&amp;I2432&amp;J2432&amp;K2432&amp;L2432&amp;M2432&amp;N2432</f>
        <v>En face-Ã -faceSociÃ©tÃ© ou assimilÃ©eBÃ©nÃ©ficiaire non PPE&gt; 12 moisComplet Ã  jourFrance [FR]5411Aucune occurence (12 mois glissants)VADCB/Visa MastercardUniquee-paiement avec 3D SecureFrance [FR]</v>
      </c>
    </row>
    <row r="2433" spans="19:19" x14ac:dyDescent="0.35">
      <c r="S2433" s="1"/>
    </row>
    <row r="2434" spans="19:19" x14ac:dyDescent="0.35">
      <c r="S2434" s="1"/>
    </row>
    <row r="2435" spans="19:19" x14ac:dyDescent="0.35">
      <c r="S2435" s="1"/>
    </row>
    <row r="2436" spans="19:19" x14ac:dyDescent="0.35">
      <c r="S2436" s="1"/>
    </row>
    <row r="2437" spans="19:19" x14ac:dyDescent="0.35">
      <c r="S2437" s="1"/>
    </row>
    <row r="2438" spans="19:19" x14ac:dyDescent="0.35">
      <c r="S2438" s="1"/>
    </row>
    <row r="2439" spans="19:19" x14ac:dyDescent="0.35">
      <c r="S2439" s="1"/>
    </row>
    <row r="2440" spans="19:19" x14ac:dyDescent="0.35">
      <c r="S2440" s="1"/>
    </row>
    <row r="2441" spans="19:19" x14ac:dyDescent="0.35">
      <c r="S2441" s="1"/>
    </row>
    <row r="2442" spans="19:19" x14ac:dyDescent="0.35">
      <c r="S2442" s="1"/>
    </row>
    <row r="2443" spans="19:19" x14ac:dyDescent="0.35">
      <c r="S2443" s="1"/>
    </row>
    <row r="2444" spans="19:19" x14ac:dyDescent="0.35">
      <c r="S2444" s="1"/>
    </row>
    <row r="2445" spans="19:19" x14ac:dyDescent="0.35">
      <c r="S2445" s="1"/>
    </row>
    <row r="2446" spans="19:19" x14ac:dyDescent="0.35">
      <c r="S2446" s="1"/>
    </row>
    <row r="2447" spans="19:19" x14ac:dyDescent="0.35">
      <c r="S2447" s="1"/>
    </row>
    <row r="2448" spans="19:19" x14ac:dyDescent="0.35">
      <c r="S2448" s="1"/>
    </row>
    <row r="2449" spans="19:19" x14ac:dyDescent="0.35">
      <c r="S2449" s="1"/>
    </row>
    <row r="2450" spans="19:19" x14ac:dyDescent="0.35">
      <c r="S2450" s="1"/>
    </row>
    <row r="2451" spans="19:19" x14ac:dyDescent="0.35">
      <c r="S2451" s="1"/>
    </row>
    <row r="2452" spans="19:19" x14ac:dyDescent="0.35">
      <c r="S2452" s="1"/>
    </row>
    <row r="2453" spans="19:19" x14ac:dyDescent="0.35">
      <c r="S2453" s="1"/>
    </row>
    <row r="2454" spans="19:19" x14ac:dyDescent="0.35">
      <c r="S2454" s="1"/>
    </row>
    <row r="2455" spans="19:19" x14ac:dyDescent="0.35">
      <c r="S2455" s="1"/>
    </row>
    <row r="2456" spans="19:19" x14ac:dyDescent="0.35">
      <c r="S2456" s="1"/>
    </row>
    <row r="2457" spans="19:19" x14ac:dyDescent="0.35">
      <c r="S2457" s="1"/>
    </row>
    <row r="2458" spans="19:19" x14ac:dyDescent="0.35">
      <c r="S2458" s="1"/>
    </row>
    <row r="2459" spans="19:19" x14ac:dyDescent="0.35">
      <c r="S2459" s="1"/>
    </row>
    <row r="2460" spans="19:19" x14ac:dyDescent="0.35">
      <c r="S2460" s="1"/>
    </row>
    <row r="2461" spans="19:19" x14ac:dyDescent="0.35">
      <c r="S2461" s="1"/>
    </row>
    <row r="2462" spans="19:19" x14ac:dyDescent="0.35">
      <c r="S2462" s="1"/>
    </row>
    <row r="2463" spans="19:19" x14ac:dyDescent="0.35">
      <c r="S2463" s="1"/>
    </row>
    <row r="2464" spans="19:19" x14ac:dyDescent="0.35">
      <c r="S2464" s="1"/>
    </row>
    <row r="2465" spans="1:29" x14ac:dyDescent="0.35">
      <c r="S2465" s="1"/>
    </row>
    <row r="2466" spans="1:29" ht="15" thickBot="1" x14ac:dyDescent="0.4">
      <c r="S2466" s="1"/>
    </row>
    <row r="2467" spans="1:29" ht="15" thickTop="1" x14ac:dyDescent="0.35">
      <c r="A2467" s="7"/>
      <c r="B2467" s="7"/>
      <c r="C2467" s="7"/>
      <c r="D2467" s="7"/>
      <c r="E2467" s="7"/>
      <c r="F2467" s="7"/>
      <c r="G2467" s="7"/>
      <c r="H2467" s="8"/>
      <c r="I2467" s="7"/>
      <c r="J2467" s="7"/>
      <c r="K2467" s="7"/>
      <c r="L2467" s="7"/>
      <c r="M2467" s="7"/>
      <c r="N2467" s="7"/>
      <c r="O2467" s="7"/>
      <c r="P2467" s="7"/>
      <c r="Q2467" s="7"/>
      <c r="R2467" s="8"/>
      <c r="S2467" s="9"/>
      <c r="T2467" s="7"/>
      <c r="U2467" s="7"/>
      <c r="V2467" s="7"/>
      <c r="W2467" s="7"/>
      <c r="X2467" s="7"/>
      <c r="Y2467" s="10"/>
      <c r="Z2467" s="11"/>
      <c r="AA2467" s="11"/>
      <c r="AB2467" s="11"/>
      <c r="AC2467" s="11"/>
    </row>
  </sheetData>
  <sortState xmlns:xlrd2="http://schemas.microsoft.com/office/spreadsheetml/2017/richdata2" ref="A2:AO2432">
    <sortCondition descending="1" ref="AD2:AD2432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A868-AE38-4452-82B1-2569E55AFD8A}">
  <dimension ref="A1:D74"/>
  <sheetViews>
    <sheetView topLeftCell="A47" workbookViewId="0">
      <selection activeCell="E57" sqref="A57:XFD58"/>
    </sheetView>
  </sheetViews>
  <sheetFormatPr baseColWidth="10" defaultRowHeight="14.5" x14ac:dyDescent="0.35"/>
  <sheetData>
    <row r="1" spans="1:4" x14ac:dyDescent="0.35">
      <c r="A1" s="56" t="s">
        <v>516</v>
      </c>
      <c r="B1" s="56">
        <v>153</v>
      </c>
      <c r="C1" s="56" t="s">
        <v>1274</v>
      </c>
      <c r="D1" s="56">
        <v>109</v>
      </c>
    </row>
    <row r="2" spans="1:4" x14ac:dyDescent="0.35">
      <c r="A2" s="56"/>
      <c r="B2" s="56"/>
      <c r="C2" s="56" t="s">
        <v>1274</v>
      </c>
      <c r="D2" s="56">
        <v>41</v>
      </c>
    </row>
    <row r="3" spans="1:4" x14ac:dyDescent="0.35">
      <c r="A3" s="56"/>
      <c r="B3" s="56"/>
      <c r="C3" s="56" t="s">
        <v>1275</v>
      </c>
      <c r="D3" s="56">
        <v>2</v>
      </c>
    </row>
    <row r="4" spans="1:4" x14ac:dyDescent="0.35">
      <c r="A4" s="56"/>
      <c r="B4" s="56"/>
      <c r="C4" s="56" t="s">
        <v>1276</v>
      </c>
      <c r="D4" s="56">
        <v>1</v>
      </c>
    </row>
    <row r="5" spans="1:4" x14ac:dyDescent="0.35">
      <c r="A5" s="56" t="s">
        <v>982</v>
      </c>
      <c r="B5" s="56">
        <v>101</v>
      </c>
      <c r="C5" s="56" t="s">
        <v>44</v>
      </c>
      <c r="D5" s="56">
        <v>97</v>
      </c>
    </row>
    <row r="6" spans="1:4" x14ac:dyDescent="0.35">
      <c r="A6" s="56"/>
      <c r="B6" s="56"/>
      <c r="C6" s="56" t="s">
        <v>1277</v>
      </c>
      <c r="D6" s="56">
        <v>2</v>
      </c>
    </row>
    <row r="7" spans="1:4" x14ac:dyDescent="0.35">
      <c r="A7" s="56"/>
      <c r="B7" s="56"/>
      <c r="C7" s="56" t="s">
        <v>1277</v>
      </c>
      <c r="D7" s="56">
        <v>1</v>
      </c>
    </row>
    <row r="8" spans="1:4" x14ac:dyDescent="0.35">
      <c r="A8" s="56"/>
      <c r="B8" s="56"/>
      <c r="C8" s="56" t="s">
        <v>1277</v>
      </c>
      <c r="D8" s="56">
        <v>1</v>
      </c>
    </row>
    <row r="9" spans="1:4" x14ac:dyDescent="0.35">
      <c r="A9" s="56" t="s">
        <v>1278</v>
      </c>
      <c r="B9" s="56">
        <v>77</v>
      </c>
      <c r="C9" s="56" t="s">
        <v>1279</v>
      </c>
      <c r="D9" s="56">
        <v>67</v>
      </c>
    </row>
    <row r="10" spans="1:4" x14ac:dyDescent="0.35">
      <c r="A10" s="56"/>
      <c r="B10" s="56"/>
      <c r="C10" s="56" t="s">
        <v>1279</v>
      </c>
      <c r="D10" s="56">
        <v>6</v>
      </c>
    </row>
    <row r="11" spans="1:4" x14ac:dyDescent="0.35">
      <c r="A11" s="56"/>
      <c r="B11" s="56"/>
      <c r="C11" s="56" t="s">
        <v>1274</v>
      </c>
      <c r="D11" s="56">
        <v>2</v>
      </c>
    </row>
    <row r="12" spans="1:4" x14ac:dyDescent="0.35">
      <c r="A12" s="56"/>
      <c r="B12" s="56"/>
      <c r="C12" s="56" t="s">
        <v>1274</v>
      </c>
      <c r="D12" s="56">
        <v>1</v>
      </c>
    </row>
    <row r="13" spans="1:4" x14ac:dyDescent="0.35">
      <c r="A13" s="56"/>
      <c r="B13" s="56"/>
      <c r="C13" s="56" t="s">
        <v>1274</v>
      </c>
      <c r="D13" s="56">
        <v>1</v>
      </c>
    </row>
    <row r="14" spans="1:4" x14ac:dyDescent="0.35">
      <c r="A14" s="56" t="s">
        <v>1280</v>
      </c>
      <c r="B14" s="56">
        <v>51</v>
      </c>
      <c r="C14" s="56" t="s">
        <v>1274</v>
      </c>
      <c r="D14" s="56">
        <v>36</v>
      </c>
    </row>
    <row r="15" spans="1:4" x14ac:dyDescent="0.35">
      <c r="A15" s="56"/>
      <c r="B15" s="56"/>
      <c r="C15" s="56" t="s">
        <v>1281</v>
      </c>
      <c r="D15" s="56">
        <v>4</v>
      </c>
    </row>
    <row r="16" spans="1:4" x14ac:dyDescent="0.35">
      <c r="A16" s="56"/>
      <c r="B16" s="56"/>
      <c r="C16" s="56" t="s">
        <v>1274</v>
      </c>
      <c r="D16" s="56">
        <v>2</v>
      </c>
    </row>
    <row r="17" spans="1:4" x14ac:dyDescent="0.35">
      <c r="A17" s="56"/>
      <c r="B17" s="56"/>
      <c r="C17" s="56" t="s">
        <v>1279</v>
      </c>
      <c r="D17" s="56">
        <v>3</v>
      </c>
    </row>
    <row r="18" spans="1:4" x14ac:dyDescent="0.35">
      <c r="A18" s="56"/>
      <c r="B18" s="56"/>
      <c r="C18" s="56" t="s">
        <v>1282</v>
      </c>
      <c r="D18" s="56">
        <v>2</v>
      </c>
    </row>
    <row r="19" spans="1:4" x14ac:dyDescent="0.35">
      <c r="A19" s="56"/>
      <c r="B19" s="56"/>
      <c r="C19" s="56" t="s">
        <v>1274</v>
      </c>
      <c r="D19" s="56">
        <v>1</v>
      </c>
    </row>
    <row r="20" spans="1:4" x14ac:dyDescent="0.35">
      <c r="A20" s="56"/>
      <c r="B20" s="56"/>
      <c r="C20" s="56" t="s">
        <v>1274</v>
      </c>
      <c r="D20" s="56">
        <v>1</v>
      </c>
    </row>
    <row r="21" spans="1:4" x14ac:dyDescent="0.35">
      <c r="A21" s="56"/>
      <c r="B21" s="56"/>
      <c r="C21" s="56" t="s">
        <v>1283</v>
      </c>
      <c r="D21" s="56">
        <v>1</v>
      </c>
    </row>
    <row r="22" spans="1:4" x14ac:dyDescent="0.35">
      <c r="A22" s="56"/>
      <c r="B22" s="56"/>
      <c r="C22" s="56" t="s">
        <v>1274</v>
      </c>
      <c r="D22" s="56">
        <v>1</v>
      </c>
    </row>
    <row r="23" spans="1:4" x14ac:dyDescent="0.35">
      <c r="A23" s="56" t="s">
        <v>1284</v>
      </c>
      <c r="B23" s="56">
        <v>2</v>
      </c>
      <c r="C23" s="56" t="s">
        <v>1285</v>
      </c>
      <c r="D23" s="56">
        <v>1</v>
      </c>
    </row>
    <row r="24" spans="1:4" x14ac:dyDescent="0.35">
      <c r="A24" s="56"/>
      <c r="B24" s="56"/>
      <c r="C24" s="56" t="s">
        <v>1275</v>
      </c>
      <c r="D24" s="56">
        <v>1</v>
      </c>
    </row>
    <row r="25" spans="1:4" x14ac:dyDescent="0.35">
      <c r="A25" s="56"/>
      <c r="B25" s="56"/>
      <c r="C25" s="56"/>
      <c r="D25" s="56"/>
    </row>
    <row r="26" spans="1:4" ht="29" x14ac:dyDescent="0.35">
      <c r="A26" s="56" t="s">
        <v>1286</v>
      </c>
      <c r="B26" s="56">
        <v>6</v>
      </c>
      <c r="C26" s="56" t="s">
        <v>1274</v>
      </c>
      <c r="D26" s="56">
        <v>5</v>
      </c>
    </row>
    <row r="27" spans="1:4" x14ac:dyDescent="0.35">
      <c r="A27" s="56"/>
      <c r="B27" s="56"/>
      <c r="C27" s="56" t="s">
        <v>1275</v>
      </c>
      <c r="D27" s="56">
        <v>1</v>
      </c>
    </row>
    <row r="28" spans="1:4" x14ac:dyDescent="0.35">
      <c r="A28" s="56" t="s">
        <v>1287</v>
      </c>
      <c r="B28" s="56">
        <v>1</v>
      </c>
      <c r="C28" s="56" t="s">
        <v>1288</v>
      </c>
      <c r="D28" s="56">
        <v>1</v>
      </c>
    </row>
    <row r="29" spans="1:4" x14ac:dyDescent="0.35">
      <c r="A29" s="56" t="s">
        <v>1296</v>
      </c>
      <c r="B29" s="56">
        <v>1</v>
      </c>
      <c r="C29" s="56" t="s">
        <v>1282</v>
      </c>
      <c r="D29" s="56">
        <v>1</v>
      </c>
    </row>
    <row r="30" spans="1:4" x14ac:dyDescent="0.35">
      <c r="A30" s="56" t="s">
        <v>1289</v>
      </c>
      <c r="B30" s="56">
        <v>2</v>
      </c>
      <c r="C30" s="56" t="s">
        <v>1283</v>
      </c>
      <c r="D30" s="56">
        <v>1</v>
      </c>
    </row>
    <row r="31" spans="1:4" x14ac:dyDescent="0.35">
      <c r="A31" s="56"/>
      <c r="B31" s="56"/>
      <c r="C31" s="56" t="s">
        <v>1283</v>
      </c>
      <c r="D31" s="56">
        <v>1</v>
      </c>
    </row>
    <row r="32" spans="1:4" x14ac:dyDescent="0.35">
      <c r="A32" s="56" t="s">
        <v>1290</v>
      </c>
      <c r="B32" s="56">
        <v>2</v>
      </c>
      <c r="C32" s="56" t="s">
        <v>1276</v>
      </c>
      <c r="D32" s="56">
        <v>1</v>
      </c>
    </row>
    <row r="33" spans="1:4" x14ac:dyDescent="0.35">
      <c r="A33" s="56"/>
      <c r="B33" s="56"/>
      <c r="C33" s="56" t="s">
        <v>1276</v>
      </c>
      <c r="D33" s="56">
        <v>1</v>
      </c>
    </row>
    <row r="34" spans="1:4" x14ac:dyDescent="0.35">
      <c r="A34" s="56" t="s">
        <v>1294</v>
      </c>
      <c r="B34" s="56">
        <v>1</v>
      </c>
      <c r="C34" s="56" t="s">
        <v>1295</v>
      </c>
      <c r="D34" s="56">
        <v>1</v>
      </c>
    </row>
    <row r="35" spans="1:4" x14ac:dyDescent="0.35">
      <c r="A35" s="56" t="s">
        <v>1291</v>
      </c>
      <c r="B35" s="56">
        <v>16</v>
      </c>
      <c r="C35" s="56" t="s">
        <v>1274</v>
      </c>
      <c r="D35" s="56">
        <v>5</v>
      </c>
    </row>
    <row r="36" spans="1:4" x14ac:dyDescent="0.35">
      <c r="A36" s="56"/>
      <c r="B36" s="56"/>
      <c r="C36" s="56" t="s">
        <v>1274</v>
      </c>
      <c r="D36" s="56">
        <v>1</v>
      </c>
    </row>
    <row r="37" spans="1:4" x14ac:dyDescent="0.35">
      <c r="A37" s="57"/>
      <c r="B37" s="57"/>
      <c r="C37" s="57" t="s">
        <v>1274</v>
      </c>
      <c r="D37" s="57">
        <v>2</v>
      </c>
    </row>
    <row r="38" spans="1:4" x14ac:dyDescent="0.35">
      <c r="A38" s="57"/>
      <c r="B38" s="57"/>
      <c r="C38" s="57"/>
      <c r="D38" s="57"/>
    </row>
    <row r="39" spans="1:4" x14ac:dyDescent="0.35">
      <c r="A39" s="57"/>
      <c r="B39" s="57"/>
      <c r="C39" s="57" t="s">
        <v>1274</v>
      </c>
      <c r="D39" s="57">
        <v>1</v>
      </c>
    </row>
    <row r="40" spans="1:4" x14ac:dyDescent="0.35">
      <c r="A40" s="57"/>
      <c r="B40" s="57"/>
      <c r="C40" s="57"/>
      <c r="D40" s="57"/>
    </row>
    <row r="41" spans="1:4" x14ac:dyDescent="0.35">
      <c r="A41" s="57"/>
      <c r="B41" s="57"/>
      <c r="C41" s="57" t="s">
        <v>1274</v>
      </c>
      <c r="D41" s="57">
        <v>1</v>
      </c>
    </row>
    <row r="42" spans="1:4" x14ac:dyDescent="0.35">
      <c r="A42" s="57"/>
      <c r="B42" s="57"/>
      <c r="C42" s="57"/>
      <c r="D42" s="57"/>
    </row>
    <row r="43" spans="1:4" x14ac:dyDescent="0.35">
      <c r="A43" s="57"/>
      <c r="B43" s="57"/>
      <c r="C43" s="57" t="s">
        <v>1274</v>
      </c>
      <c r="D43" s="57">
        <v>1</v>
      </c>
    </row>
    <row r="44" spans="1:4" x14ac:dyDescent="0.35">
      <c r="A44" s="57"/>
      <c r="B44" s="57"/>
      <c r="C44" s="57"/>
      <c r="D44" s="57"/>
    </row>
    <row r="45" spans="1:4" x14ac:dyDescent="0.35">
      <c r="A45" s="57"/>
      <c r="B45" s="57"/>
      <c r="C45" s="57" t="s">
        <v>1274</v>
      </c>
      <c r="D45" s="57">
        <v>1</v>
      </c>
    </row>
    <row r="46" spans="1:4" x14ac:dyDescent="0.35">
      <c r="A46" s="57"/>
      <c r="B46" s="57"/>
      <c r="C46" s="57"/>
      <c r="D46" s="57"/>
    </row>
    <row r="47" spans="1:4" x14ac:dyDescent="0.35">
      <c r="A47" s="57"/>
      <c r="B47" s="57"/>
      <c r="C47" s="57" t="s">
        <v>1274</v>
      </c>
      <c r="D47" s="57">
        <v>1</v>
      </c>
    </row>
    <row r="48" spans="1:4" x14ac:dyDescent="0.35">
      <c r="A48" s="57"/>
      <c r="B48" s="57"/>
      <c r="C48" s="57"/>
      <c r="D48" s="57"/>
    </row>
    <row r="49" spans="1:4" x14ac:dyDescent="0.35">
      <c r="A49" s="57"/>
      <c r="B49" s="57"/>
      <c r="C49" s="57" t="s">
        <v>1274</v>
      </c>
      <c r="D49" s="57">
        <v>1</v>
      </c>
    </row>
    <row r="50" spans="1:4" x14ac:dyDescent="0.35">
      <c r="A50" s="57"/>
      <c r="B50" s="57"/>
      <c r="C50" s="57"/>
      <c r="D50" s="57"/>
    </row>
    <row r="51" spans="1:4" x14ac:dyDescent="0.35">
      <c r="A51" s="57"/>
      <c r="B51" s="57"/>
      <c r="C51" s="57" t="s">
        <v>1274</v>
      </c>
      <c r="D51" s="57">
        <v>1</v>
      </c>
    </row>
    <row r="52" spans="1:4" x14ac:dyDescent="0.35">
      <c r="A52" s="57"/>
      <c r="B52" s="57"/>
      <c r="C52" s="57"/>
      <c r="D52" s="57"/>
    </row>
    <row r="53" spans="1:4" x14ac:dyDescent="0.35">
      <c r="A53" s="57"/>
      <c r="B53" s="57"/>
      <c r="C53" s="57" t="s">
        <v>1274</v>
      </c>
      <c r="D53" s="57">
        <v>1</v>
      </c>
    </row>
    <row r="54" spans="1:4" x14ac:dyDescent="0.35">
      <c r="A54" s="57"/>
      <c r="B54" s="57"/>
      <c r="C54" s="57"/>
      <c r="D54" s="57"/>
    </row>
    <row r="55" spans="1:4" x14ac:dyDescent="0.35">
      <c r="A55" s="57" t="s">
        <v>1292</v>
      </c>
      <c r="B55" s="57">
        <v>2</v>
      </c>
      <c r="C55" s="57" t="s">
        <v>1281</v>
      </c>
      <c r="D55" s="57">
        <v>2</v>
      </c>
    </row>
    <row r="56" spans="1:4" x14ac:dyDescent="0.35">
      <c r="A56" s="57"/>
      <c r="B56" s="57"/>
      <c r="C56" s="57"/>
      <c r="D56" s="57"/>
    </row>
    <row r="57" spans="1:4" x14ac:dyDescent="0.35">
      <c r="A57" s="57" t="s">
        <v>1293</v>
      </c>
      <c r="B57" s="57">
        <v>21</v>
      </c>
      <c r="C57" s="57" t="s">
        <v>1275</v>
      </c>
      <c r="D57" s="57">
        <v>4</v>
      </c>
    </row>
    <row r="58" spans="1:4" x14ac:dyDescent="0.35">
      <c r="A58" s="57"/>
      <c r="B58" s="57"/>
      <c r="C58" s="57"/>
      <c r="D58" s="57"/>
    </row>
    <row r="59" spans="1:4" x14ac:dyDescent="0.35">
      <c r="A59" s="56"/>
      <c r="B59" s="56"/>
      <c r="C59" s="56" t="s">
        <v>1275</v>
      </c>
      <c r="D59" s="56">
        <v>2</v>
      </c>
    </row>
    <row r="60" spans="1:4" x14ac:dyDescent="0.35">
      <c r="A60" s="56"/>
      <c r="B60" s="56"/>
      <c r="C60" s="56" t="s">
        <v>1275</v>
      </c>
      <c r="D60" s="56">
        <v>2</v>
      </c>
    </row>
    <row r="61" spans="1:4" x14ac:dyDescent="0.35">
      <c r="A61" s="56"/>
      <c r="B61" s="56"/>
      <c r="C61" s="56" t="s">
        <v>1275</v>
      </c>
      <c r="D61" s="56">
        <v>1</v>
      </c>
    </row>
    <row r="62" spans="1:4" x14ac:dyDescent="0.35">
      <c r="A62" s="56"/>
      <c r="B62" s="56"/>
      <c r="C62" s="56" t="s">
        <v>1275</v>
      </c>
      <c r="D62" s="56">
        <v>1</v>
      </c>
    </row>
    <row r="63" spans="1:4" x14ac:dyDescent="0.35">
      <c r="A63" s="56"/>
      <c r="B63" s="56"/>
      <c r="C63" s="56" t="s">
        <v>1275</v>
      </c>
      <c r="D63" s="56">
        <v>1</v>
      </c>
    </row>
    <row r="64" spans="1:4" x14ac:dyDescent="0.35">
      <c r="A64" s="56"/>
      <c r="B64" s="56"/>
      <c r="C64" s="56" t="s">
        <v>1275</v>
      </c>
      <c r="D64" s="56">
        <v>1</v>
      </c>
    </row>
    <row r="65" spans="1:4" x14ac:dyDescent="0.35">
      <c r="A65" s="56"/>
      <c r="B65" s="56"/>
      <c r="C65" s="56" t="s">
        <v>1275</v>
      </c>
      <c r="D65" s="56">
        <v>1</v>
      </c>
    </row>
    <row r="66" spans="1:4" x14ac:dyDescent="0.35">
      <c r="A66" s="56"/>
      <c r="B66" s="56"/>
      <c r="C66" s="56" t="s">
        <v>1275</v>
      </c>
      <c r="D66" s="56">
        <v>1</v>
      </c>
    </row>
    <row r="67" spans="1:4" x14ac:dyDescent="0.35">
      <c r="A67" s="56"/>
      <c r="B67" s="56"/>
      <c r="C67" s="56" t="s">
        <v>1275</v>
      </c>
      <c r="D67" s="56">
        <v>1</v>
      </c>
    </row>
    <row r="68" spans="1:4" x14ac:dyDescent="0.35">
      <c r="A68" s="56"/>
      <c r="B68" s="56"/>
      <c r="C68" s="56" t="s">
        <v>1275</v>
      </c>
      <c r="D68" s="56">
        <v>1</v>
      </c>
    </row>
    <row r="69" spans="1:4" x14ac:dyDescent="0.35">
      <c r="A69" s="56"/>
      <c r="B69" s="56"/>
      <c r="C69" s="56" t="s">
        <v>1275</v>
      </c>
      <c r="D69" s="56">
        <v>1</v>
      </c>
    </row>
    <row r="70" spans="1:4" x14ac:dyDescent="0.35">
      <c r="A70" s="56"/>
      <c r="B70" s="56"/>
      <c r="C70" s="56" t="s">
        <v>1275</v>
      </c>
      <c r="D70" s="56">
        <v>1</v>
      </c>
    </row>
    <row r="71" spans="1:4" x14ac:dyDescent="0.35">
      <c r="A71" s="56"/>
      <c r="B71" s="56"/>
      <c r="C71" s="56" t="s">
        <v>1275</v>
      </c>
      <c r="D71" s="56">
        <v>1</v>
      </c>
    </row>
    <row r="72" spans="1:4" x14ac:dyDescent="0.35">
      <c r="A72" s="56"/>
      <c r="B72" s="56"/>
      <c r="C72" s="56" t="s">
        <v>1275</v>
      </c>
      <c r="D72" s="56">
        <v>1</v>
      </c>
    </row>
    <row r="73" spans="1:4" x14ac:dyDescent="0.35">
      <c r="A73" s="56"/>
      <c r="B73" s="56"/>
      <c r="C73" s="56" t="s">
        <v>1275</v>
      </c>
      <c r="D73" s="56">
        <v>1</v>
      </c>
    </row>
    <row r="74" spans="1:4" x14ac:dyDescent="0.35">
      <c r="B74">
        <f>SUM(B1:B73)</f>
        <v>436</v>
      </c>
      <c r="D74">
        <f>SUM(D1:D73)</f>
        <v>436</v>
      </c>
    </row>
  </sheetData>
  <mergeCells count="44">
    <mergeCell ref="A57:A58"/>
    <mergeCell ref="B57:B58"/>
    <mergeCell ref="C57:C58"/>
    <mergeCell ref="D57:D58"/>
    <mergeCell ref="C53:C54"/>
    <mergeCell ref="D53:D54"/>
    <mergeCell ref="A55:A56"/>
    <mergeCell ref="B55:B56"/>
    <mergeCell ref="C55:C56"/>
    <mergeCell ref="D55:D56"/>
    <mergeCell ref="C49:C50"/>
    <mergeCell ref="D49:D50"/>
    <mergeCell ref="A51:A52"/>
    <mergeCell ref="B51:B52"/>
    <mergeCell ref="C51:C52"/>
    <mergeCell ref="D51:D52"/>
    <mergeCell ref="C45:C46"/>
    <mergeCell ref="D45:D46"/>
    <mergeCell ref="A47:A48"/>
    <mergeCell ref="B47:B48"/>
    <mergeCell ref="C47:C48"/>
    <mergeCell ref="D47:D48"/>
    <mergeCell ref="C41:C42"/>
    <mergeCell ref="D41:D42"/>
    <mergeCell ref="A43:A44"/>
    <mergeCell ref="B43:B44"/>
    <mergeCell ref="C43:C44"/>
    <mergeCell ref="D43:D44"/>
    <mergeCell ref="C37:C38"/>
    <mergeCell ref="D37:D38"/>
    <mergeCell ref="A39:A40"/>
    <mergeCell ref="B39:B40"/>
    <mergeCell ref="C39:C40"/>
    <mergeCell ref="D39:D40"/>
    <mergeCell ref="A53:A54"/>
    <mergeCell ref="B53:B54"/>
    <mergeCell ref="A49:A50"/>
    <mergeCell ref="B49:B50"/>
    <mergeCell ref="A45:A46"/>
    <mergeCell ref="B45:B46"/>
    <mergeCell ref="A41:A42"/>
    <mergeCell ref="B41:B42"/>
    <mergeCell ref="A37:A38"/>
    <mergeCell ref="B37:B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F8785-340D-472B-B51A-899848D6AAF8}">
  <dimension ref="A1:AE562"/>
  <sheetViews>
    <sheetView topLeftCell="A517" workbookViewId="0">
      <selection activeCell="V495" sqref="V495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839</v>
      </c>
      <c r="F1" t="s">
        <v>18</v>
      </c>
      <c r="G1" t="s">
        <v>11</v>
      </c>
      <c r="H1" s="4">
        <v>4722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11</v>
      </c>
      <c r="O1" t="s">
        <v>955</v>
      </c>
      <c r="P1">
        <v>297136</v>
      </c>
      <c r="Q1">
        <v>50058033700045</v>
      </c>
      <c r="R1" s="4" t="s">
        <v>956</v>
      </c>
      <c r="S1" s="1">
        <v>45225.646527777775</v>
      </c>
      <c r="T1" t="s">
        <v>957</v>
      </c>
      <c r="U1" t="s">
        <v>958</v>
      </c>
      <c r="V1" t="s">
        <v>959</v>
      </c>
      <c r="W1" t="s">
        <v>14</v>
      </c>
      <c r="X1" t="s">
        <v>15</v>
      </c>
      <c r="Y1" s="6" t="str">
        <f>+IF(G1=N1,"Domestique","Autre")</f>
        <v>Domestique</v>
      </c>
      <c r="Z1" s="5">
        <v>0.6</v>
      </c>
      <c r="AA1" s="5" t="s">
        <v>1268</v>
      </c>
      <c r="AB1" s="5" t="s">
        <v>1269</v>
      </c>
      <c r="AC1" s="5" t="s">
        <v>1270</v>
      </c>
      <c r="AD1">
        <f>COUNTIFS($AE$2:$AE$2460,AE1)</f>
        <v>3</v>
      </c>
      <c r="AE1" t="str">
        <f>+B1&amp;C1&amp;D1&amp;E1&amp;F1&amp;G1&amp;H1&amp;I1&amp;J1&amp;K1&amp;L1&amp;M1&amp;N1</f>
        <v>En face-Ã -faceSociÃ©tÃ© ou assimilÃ©eBÃ©nÃ©ficiaire non PPE&gt; 12 moisComplet Ã  jourFrance [FR]4722Aucune occurence (12 mois glissants)VADCB/Visa MastercardUniquee-paiement avec 3D SecureFrance [FR]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839</v>
      </c>
      <c r="F2" t="s">
        <v>18</v>
      </c>
      <c r="G2" t="s">
        <v>11</v>
      </c>
      <c r="H2" s="4">
        <v>4722</v>
      </c>
      <c r="I2" t="s">
        <v>24</v>
      </c>
      <c r="J2" t="s">
        <v>37</v>
      </c>
      <c r="K2" t="s">
        <v>20</v>
      </c>
      <c r="L2" t="s">
        <v>22</v>
      </c>
      <c r="M2" t="s">
        <v>23</v>
      </c>
      <c r="N2" t="s">
        <v>11</v>
      </c>
      <c r="O2" t="s">
        <v>988</v>
      </c>
      <c r="P2">
        <v>265779</v>
      </c>
      <c r="Q2">
        <v>50900089900039</v>
      </c>
      <c r="R2" s="4" t="s">
        <v>145</v>
      </c>
      <c r="S2" s="1">
        <v>45118.724999999999</v>
      </c>
      <c r="T2" t="s">
        <v>989</v>
      </c>
      <c r="U2" t="s">
        <v>497</v>
      </c>
      <c r="V2" t="s">
        <v>990</v>
      </c>
      <c r="W2" t="s">
        <v>14</v>
      </c>
      <c r="X2" t="s">
        <v>15</v>
      </c>
      <c r="Y2" s="6" t="str">
        <f>+IF(G2=N2,"Domestique","Autre")</f>
        <v>Domestique</v>
      </c>
      <c r="Z2" s="5">
        <v>0.6</v>
      </c>
      <c r="AA2" s="5" t="s">
        <v>1268</v>
      </c>
      <c r="AB2" s="5" t="s">
        <v>1269</v>
      </c>
      <c r="AC2" s="5" t="s">
        <v>1270</v>
      </c>
      <c r="AD2">
        <f>COUNTIFS($AE$2:$AE$2460,AE2)</f>
        <v>3</v>
      </c>
      <c r="AE2" t="str">
        <f>+B2&amp;C2&amp;D2&amp;E2&amp;F2&amp;G2&amp;H2&amp;I2&amp;J2&amp;K2&amp;L2&amp;M2&amp;N2</f>
        <v>En face-Ã -faceSociÃ©tÃ© ou assimilÃ©eBÃ©nÃ©ficiaire non PPE&gt; 12 moisComplet Ã  jourFrance [FR]4722Aucune occurence (12 mois glissants)VADCB/Visa MastercardUniquee-paiement avec 3D SecureFrance [FR]</v>
      </c>
    </row>
    <row r="3" spans="1:31" x14ac:dyDescent="0.35">
      <c r="A3" t="s">
        <v>6</v>
      </c>
      <c r="B3" t="s">
        <v>10</v>
      </c>
      <c r="C3" t="s">
        <v>16</v>
      </c>
      <c r="D3" t="s">
        <v>19</v>
      </c>
      <c r="E3" t="s">
        <v>839</v>
      </c>
      <c r="F3" t="s">
        <v>18</v>
      </c>
      <c r="G3" t="s">
        <v>11</v>
      </c>
      <c r="H3" s="4">
        <v>4722</v>
      </c>
      <c r="I3" t="s">
        <v>24</v>
      </c>
      <c r="J3" t="s">
        <v>37</v>
      </c>
      <c r="K3" t="s">
        <v>20</v>
      </c>
      <c r="L3" t="s">
        <v>22</v>
      </c>
      <c r="M3" t="s">
        <v>23</v>
      </c>
      <c r="N3" t="s">
        <v>11</v>
      </c>
      <c r="O3" t="s">
        <v>999</v>
      </c>
      <c r="P3">
        <v>249261</v>
      </c>
      <c r="Q3">
        <v>82918536200029</v>
      </c>
      <c r="R3" s="4" t="s">
        <v>956</v>
      </c>
      <c r="S3" s="1">
        <v>45061.673611111109</v>
      </c>
      <c r="T3" t="s">
        <v>1000</v>
      </c>
      <c r="V3" t="s">
        <v>1001</v>
      </c>
      <c r="W3" t="s">
        <v>14</v>
      </c>
      <c r="X3" t="s">
        <v>15</v>
      </c>
      <c r="Y3" s="6" t="str">
        <f>+IF(G3=N3,"Domestique","Autre")</f>
        <v>Domestique</v>
      </c>
      <c r="Z3" s="5">
        <v>0.6</v>
      </c>
      <c r="AA3" s="5" t="s">
        <v>1268</v>
      </c>
      <c r="AB3" s="5" t="s">
        <v>1269</v>
      </c>
      <c r="AC3" s="5" t="s">
        <v>1270</v>
      </c>
      <c r="AD3">
        <f>COUNTIFS($AE$2:$AE$2460,AE3)</f>
        <v>3</v>
      </c>
      <c r="AE3" t="str">
        <f>+B3&amp;C3&amp;D3&amp;E3&amp;F3&amp;G3&amp;H3&amp;I3&amp;J3&amp;K3&amp;L3&amp;M3&amp;N3</f>
        <v>En face-Ã -faceSociÃ©tÃ© ou assimilÃ©eBÃ©nÃ©ficiaire non PPE&gt; 12 moisComplet Ã  jourFrance [FR]4722Aucune occurence (12 mois glissants)VADCB/Visa MastercardUniquee-paiement avec 3D SecureFrance [FR]</v>
      </c>
    </row>
    <row r="4" spans="1:31" x14ac:dyDescent="0.35">
      <c r="A4" t="s">
        <v>6</v>
      </c>
      <c r="B4" t="s">
        <v>10</v>
      </c>
      <c r="C4" t="s">
        <v>16</v>
      </c>
      <c r="D4" t="s">
        <v>19</v>
      </c>
      <c r="E4" t="s">
        <v>839</v>
      </c>
      <c r="F4" t="s">
        <v>18</v>
      </c>
      <c r="G4" t="s">
        <v>11</v>
      </c>
      <c r="H4" s="4">
        <v>4722</v>
      </c>
      <c r="I4" t="s">
        <v>24</v>
      </c>
      <c r="J4" t="s">
        <v>37</v>
      </c>
      <c r="K4" t="s">
        <v>20</v>
      </c>
      <c r="L4" t="s">
        <v>22</v>
      </c>
      <c r="M4" t="s">
        <v>23</v>
      </c>
      <c r="N4" t="s">
        <v>11</v>
      </c>
      <c r="O4" t="s">
        <v>1010</v>
      </c>
      <c r="P4">
        <v>246732</v>
      </c>
      <c r="Q4">
        <v>51264408900025</v>
      </c>
      <c r="R4" s="4" t="s">
        <v>145</v>
      </c>
      <c r="S4" s="1">
        <v>45050.613194444442</v>
      </c>
      <c r="T4" t="s">
        <v>1011</v>
      </c>
      <c r="V4" t="s">
        <v>1012</v>
      </c>
      <c r="W4" t="s">
        <v>14</v>
      </c>
      <c r="X4" t="s">
        <v>15</v>
      </c>
      <c r="Y4" s="6" t="str">
        <f>+IF(G4=N4,"Domestique","Autre")</f>
        <v>Domestique</v>
      </c>
      <c r="Z4" s="5">
        <v>0.6</v>
      </c>
      <c r="AA4" s="5" t="s">
        <v>1268</v>
      </c>
      <c r="AB4" s="5" t="s">
        <v>1269</v>
      </c>
      <c r="AC4" s="5" t="s">
        <v>1270</v>
      </c>
      <c r="AD4">
        <f>COUNTIFS($AE$2:$AE$2460,AE4)</f>
        <v>3</v>
      </c>
      <c r="AE4" t="str">
        <f>+B4&amp;C4&amp;D4&amp;E4&amp;F4&amp;G4&amp;H4&amp;I4&amp;J4&amp;K4&amp;L4&amp;M4&amp;N4</f>
        <v>En face-Ã -faceSociÃ©tÃ© ou assimilÃ©eBÃ©nÃ©ficiaire non PPE&gt; 12 moisComplet Ã  jourFrance [FR]4722Aucune occurence (12 mois glissants)VADCB/Visa MastercardUniquee-paiement avec 3D SecureFrance [FR]</v>
      </c>
    </row>
    <row r="5" spans="1:31" x14ac:dyDescent="0.35">
      <c r="G5">
        <v>4</v>
      </c>
    </row>
    <row r="39" spans="1:31" x14ac:dyDescent="0.35">
      <c r="A39" t="s">
        <v>6</v>
      </c>
      <c r="B39" t="s">
        <v>10</v>
      </c>
      <c r="C39" t="s">
        <v>16</v>
      </c>
      <c r="D39" t="s">
        <v>19</v>
      </c>
      <c r="E39" t="s">
        <v>839</v>
      </c>
      <c r="F39" t="s">
        <v>18</v>
      </c>
      <c r="G39" t="s">
        <v>11</v>
      </c>
      <c r="H39" s="4">
        <v>7221</v>
      </c>
      <c r="I39" t="s">
        <v>24</v>
      </c>
      <c r="J39" t="s">
        <v>37</v>
      </c>
      <c r="K39" t="s">
        <v>20</v>
      </c>
      <c r="L39" t="s">
        <v>22</v>
      </c>
      <c r="M39" t="s">
        <v>23</v>
      </c>
      <c r="N39" t="s">
        <v>11</v>
      </c>
      <c r="O39" t="s">
        <v>897</v>
      </c>
      <c r="P39">
        <v>358765</v>
      </c>
      <c r="Q39">
        <v>49075158300033</v>
      </c>
      <c r="R39" s="4" t="s">
        <v>898</v>
      </c>
      <c r="S39" s="1">
        <v>45392.729861111111</v>
      </c>
      <c r="T39" t="s">
        <v>899</v>
      </c>
      <c r="U39" t="s">
        <v>900</v>
      </c>
      <c r="V39" t="s">
        <v>901</v>
      </c>
      <c r="W39" t="s">
        <v>14</v>
      </c>
      <c r="X39" t="s">
        <v>15</v>
      </c>
      <c r="Y39" s="6" t="str">
        <f>+IF(G39=N39,"Domestique","Autre")</f>
        <v>Domestique</v>
      </c>
      <c r="Z39" s="5">
        <v>0.6</v>
      </c>
      <c r="AA39" s="5" t="s">
        <v>1268</v>
      </c>
      <c r="AB39" s="5" t="s">
        <v>1269</v>
      </c>
      <c r="AC39" s="5" t="s">
        <v>1270</v>
      </c>
      <c r="AD39">
        <f>COUNTIFS($AE$2:$AE$2460,AE39)</f>
        <v>2</v>
      </c>
      <c r="AE39" t="str">
        <f>+B39&amp;C39&amp;D39&amp;E39&amp;F39&amp;G39&amp;H39&amp;I39&amp;J39&amp;K39&amp;L39&amp;M39&amp;N39</f>
        <v>En face-Ã -faceSociÃ©tÃ© ou assimilÃ©eBÃ©nÃ©ficiaire non PPE&gt; 12 moisComplet Ã  jourFrance [FR]7221Aucune occurence (12 mois glissants)VADCB/Visa MastercardUniquee-paiement avec 3D SecureFrance [FR]</v>
      </c>
    </row>
    <row r="40" spans="1:31" x14ac:dyDescent="0.35">
      <c r="A40" t="s">
        <v>6</v>
      </c>
      <c r="B40" t="s">
        <v>10</v>
      </c>
      <c r="C40" t="s">
        <v>16</v>
      </c>
      <c r="D40" t="s">
        <v>19</v>
      </c>
      <c r="E40" t="s">
        <v>839</v>
      </c>
      <c r="F40" t="s">
        <v>18</v>
      </c>
      <c r="G40" t="s">
        <v>11</v>
      </c>
      <c r="H40" s="4">
        <v>7221</v>
      </c>
      <c r="I40" t="s">
        <v>24</v>
      </c>
      <c r="J40" t="s">
        <v>37</v>
      </c>
      <c r="K40" t="s">
        <v>20</v>
      </c>
      <c r="L40" t="s">
        <v>22</v>
      </c>
      <c r="M40" t="s">
        <v>23</v>
      </c>
      <c r="N40" t="s">
        <v>11</v>
      </c>
      <c r="O40" t="s">
        <v>905</v>
      </c>
      <c r="P40">
        <v>357675</v>
      </c>
      <c r="Q40">
        <v>32815481000027</v>
      </c>
      <c r="R40" s="4" t="s">
        <v>898</v>
      </c>
      <c r="S40" s="1">
        <v>45390.695138888892</v>
      </c>
      <c r="T40" t="s">
        <v>906</v>
      </c>
      <c r="U40" t="s">
        <v>12</v>
      </c>
      <c r="V40" t="s">
        <v>907</v>
      </c>
      <c r="W40" t="s">
        <v>14</v>
      </c>
      <c r="X40" t="s">
        <v>15</v>
      </c>
      <c r="Y40" s="6" t="str">
        <f>+IF(G40=N40,"Domestique","Autre")</f>
        <v>Domestique</v>
      </c>
      <c r="Z40" s="5">
        <v>0.6</v>
      </c>
      <c r="AA40" s="5" t="s">
        <v>1268</v>
      </c>
      <c r="AB40" s="5" t="s">
        <v>1269</v>
      </c>
      <c r="AC40" s="5" t="s">
        <v>1270</v>
      </c>
      <c r="AD40">
        <f>COUNTIFS($AE$2:$AE$2460,AE40)</f>
        <v>2</v>
      </c>
      <c r="AE40" t="str">
        <f>+B40&amp;C40&amp;D40&amp;E40&amp;F40&amp;G40&amp;H40&amp;I40&amp;J40&amp;K40&amp;L40&amp;M40&amp;N40</f>
        <v>En face-Ã -faceSociÃ©tÃ© ou assimilÃ©eBÃ©nÃ©ficiaire non PPE&gt; 12 moisComplet Ã  jourFrance [FR]7221Aucune occurence (12 mois glissants)VADCB/Visa MastercardUniquee-paiement avec 3D SecureFrance [FR]</v>
      </c>
    </row>
    <row r="41" spans="1:31" x14ac:dyDescent="0.35">
      <c r="G41">
        <v>2</v>
      </c>
    </row>
    <row r="75" spans="1:31" x14ac:dyDescent="0.35">
      <c r="A75" t="s">
        <v>6</v>
      </c>
      <c r="B75" t="s">
        <v>10</v>
      </c>
      <c r="C75" t="s">
        <v>16</v>
      </c>
      <c r="D75" t="s">
        <v>19</v>
      </c>
      <c r="E75" t="s">
        <v>839</v>
      </c>
      <c r="F75" t="s">
        <v>18</v>
      </c>
      <c r="G75" t="s">
        <v>11</v>
      </c>
      <c r="H75" s="4">
        <v>4784</v>
      </c>
      <c r="I75" t="s">
        <v>24</v>
      </c>
      <c r="J75" t="s">
        <v>37</v>
      </c>
      <c r="K75" t="s">
        <v>20</v>
      </c>
      <c r="L75" t="s">
        <v>22</v>
      </c>
      <c r="M75" t="s">
        <v>23</v>
      </c>
      <c r="N75" t="s">
        <v>11</v>
      </c>
      <c r="O75" t="s">
        <v>972</v>
      </c>
      <c r="P75">
        <v>280811</v>
      </c>
      <c r="Q75">
        <v>63205001900447</v>
      </c>
      <c r="R75" s="4" t="s">
        <v>973</v>
      </c>
      <c r="S75" s="1">
        <v>45180.478472222225</v>
      </c>
      <c r="T75" t="s">
        <v>974</v>
      </c>
      <c r="U75" t="s">
        <v>497</v>
      </c>
      <c r="V75" t="s">
        <v>975</v>
      </c>
      <c r="W75" t="s">
        <v>14</v>
      </c>
      <c r="X75" t="s">
        <v>15</v>
      </c>
      <c r="Y75" s="6" t="str">
        <f>+IF(G75=N75,"Domestique","Autre")</f>
        <v>Domestique</v>
      </c>
      <c r="Z75" s="5">
        <v>0.6</v>
      </c>
      <c r="AA75" s="5" t="s">
        <v>1268</v>
      </c>
      <c r="AB75" s="5" t="s">
        <v>1269</v>
      </c>
      <c r="AC75" s="5" t="s">
        <v>1270</v>
      </c>
      <c r="AD75">
        <f>COUNTIFS($AE$2:$AE$2460,AE75)</f>
        <v>2</v>
      </c>
      <c r="AE75" t="str">
        <f>+B75&amp;C75&amp;D75&amp;E75&amp;F75&amp;G75&amp;H75&amp;I75&amp;J75&amp;K75&amp;L75&amp;M75&amp;N75</f>
        <v>En face-Ã -faceSociÃ©tÃ© ou assimilÃ©eBÃ©nÃ©ficiaire non PPE&gt; 12 moisComplet Ã  jourFrance [FR]4784Aucune occurence (12 mois glissants)VADCB/Visa MastercardUniquee-paiement avec 3D SecureFrance [FR]</v>
      </c>
    </row>
    <row r="76" spans="1:31" x14ac:dyDescent="0.35">
      <c r="A76" t="s">
        <v>6</v>
      </c>
      <c r="B76" t="s">
        <v>10</v>
      </c>
      <c r="C76" t="s">
        <v>16</v>
      </c>
      <c r="D76" t="s">
        <v>19</v>
      </c>
      <c r="E76" t="s">
        <v>839</v>
      </c>
      <c r="F76" t="s">
        <v>18</v>
      </c>
      <c r="G76" t="s">
        <v>11</v>
      </c>
      <c r="H76" s="4">
        <v>4784</v>
      </c>
      <c r="I76" t="s">
        <v>24</v>
      </c>
      <c r="J76" t="s">
        <v>37</v>
      </c>
      <c r="K76" t="s">
        <v>20</v>
      </c>
      <c r="L76" t="s">
        <v>22</v>
      </c>
      <c r="M76" t="s">
        <v>23</v>
      </c>
      <c r="N76" t="s">
        <v>11</v>
      </c>
      <c r="O76" t="s">
        <v>976</v>
      </c>
      <c r="P76">
        <v>280788</v>
      </c>
      <c r="Q76">
        <v>63205402900319</v>
      </c>
      <c r="R76" s="4" t="s">
        <v>977</v>
      </c>
      <c r="S76" s="1">
        <v>45180.450694444444</v>
      </c>
      <c r="T76" t="s">
        <v>978</v>
      </c>
      <c r="U76" t="s">
        <v>147</v>
      </c>
      <c r="V76" t="s">
        <v>979</v>
      </c>
      <c r="W76" t="s">
        <v>14</v>
      </c>
      <c r="X76" t="s">
        <v>15</v>
      </c>
      <c r="Y76" s="6" t="str">
        <f>+IF(G76=N76,"Domestique","Autre")</f>
        <v>Domestique</v>
      </c>
      <c r="Z76" s="5">
        <v>0.6</v>
      </c>
      <c r="AA76" s="5" t="s">
        <v>1268</v>
      </c>
      <c r="AB76" s="5" t="s">
        <v>1269</v>
      </c>
      <c r="AC76" s="5" t="s">
        <v>1270</v>
      </c>
      <c r="AD76">
        <f>COUNTIFS($AE$2:$AE$2460,AE76)</f>
        <v>2</v>
      </c>
      <c r="AE76" t="str">
        <f>+B76&amp;C76&amp;D76&amp;E76&amp;F76&amp;G76&amp;H76&amp;I76&amp;J76&amp;K76&amp;L76&amp;M76&amp;N76</f>
        <v>En face-Ã -faceSociÃ©tÃ© ou assimilÃ©eBÃ©nÃ©ficiaire non PPE&gt; 12 moisComplet Ã  jourFrance [FR]4784Aucune occurence (12 mois glissants)VADCB/Visa MastercardUniquee-paiement avec 3D SecureFrance [FR]</v>
      </c>
    </row>
    <row r="77" spans="1:31" x14ac:dyDescent="0.35">
      <c r="G77">
        <v>2</v>
      </c>
    </row>
    <row r="112" spans="1:31" x14ac:dyDescent="0.35">
      <c r="A112" t="s">
        <v>6</v>
      </c>
      <c r="B112" t="s">
        <v>10</v>
      </c>
      <c r="C112" t="s">
        <v>16</v>
      </c>
      <c r="D112" t="s">
        <v>19</v>
      </c>
      <c r="E112" t="s">
        <v>839</v>
      </c>
      <c r="F112" t="s">
        <v>18</v>
      </c>
      <c r="G112" t="s">
        <v>11</v>
      </c>
      <c r="H112" s="4">
        <v>5977</v>
      </c>
      <c r="I112" t="s">
        <v>24</v>
      </c>
      <c r="J112" t="s">
        <v>37</v>
      </c>
      <c r="K112" t="s">
        <v>20</v>
      </c>
      <c r="L112" t="s">
        <v>22</v>
      </c>
      <c r="M112" t="s">
        <v>23</v>
      </c>
      <c r="N112" t="s">
        <v>11</v>
      </c>
      <c r="O112" t="s">
        <v>912</v>
      </c>
      <c r="P112">
        <v>349140</v>
      </c>
      <c r="Q112">
        <v>63568029100013</v>
      </c>
      <c r="R112" s="4" t="s">
        <v>913</v>
      </c>
      <c r="S112" s="1">
        <v>45371.611111111109</v>
      </c>
      <c r="T112" t="s">
        <v>914</v>
      </c>
      <c r="V112" t="s">
        <v>915</v>
      </c>
      <c r="W112" t="s">
        <v>14</v>
      </c>
      <c r="X112" t="s">
        <v>15</v>
      </c>
      <c r="Y112" s="6" t="str">
        <f>+IF(G112=N112,"Domestique","Autre")</f>
        <v>Domestique</v>
      </c>
      <c r="Z112" s="5">
        <v>0.6</v>
      </c>
      <c r="AA112" s="5" t="s">
        <v>1268</v>
      </c>
      <c r="AB112" s="5" t="s">
        <v>1269</v>
      </c>
      <c r="AC112" s="5" t="s">
        <v>1270</v>
      </c>
      <c r="AD112">
        <f>COUNTIFS($AE$2:$AE$2460,AE112)</f>
        <v>1</v>
      </c>
      <c r="AE112" t="str">
        <f>+B112&amp;C112&amp;D112&amp;E112&amp;F112&amp;G112&amp;H112&amp;I112&amp;J112&amp;K112&amp;L112&amp;M112&amp;N112</f>
        <v>En face-Ã -faceSociÃ©tÃ© ou assimilÃ©eBÃ©nÃ©ficiaire non PPE&gt; 12 moisComplet Ã  jourFrance [FR]5977Aucune occurence (12 mois glissants)VADCB/Visa MastercardUniquee-paiement avec 3D SecureFrance [FR]</v>
      </c>
    </row>
    <row r="113" spans="7:7" x14ac:dyDescent="0.35">
      <c r="G113">
        <v>1</v>
      </c>
    </row>
    <row r="146" spans="1:31" x14ac:dyDescent="0.35">
      <c r="A146" t="s">
        <v>6</v>
      </c>
      <c r="B146" t="s">
        <v>10</v>
      </c>
      <c r="C146" t="s">
        <v>16</v>
      </c>
      <c r="D146" t="s">
        <v>19</v>
      </c>
      <c r="E146" t="s">
        <v>839</v>
      </c>
      <c r="F146" t="s">
        <v>18</v>
      </c>
      <c r="G146" t="s">
        <v>11</v>
      </c>
      <c r="H146" s="4">
        <v>5965</v>
      </c>
      <c r="I146" t="s">
        <v>24</v>
      </c>
      <c r="J146" t="s">
        <v>37</v>
      </c>
      <c r="K146" t="s">
        <v>20</v>
      </c>
      <c r="L146" t="s">
        <v>22</v>
      </c>
      <c r="M146" t="s">
        <v>23</v>
      </c>
      <c r="N146" t="s">
        <v>11</v>
      </c>
      <c r="O146" t="s">
        <v>916</v>
      </c>
      <c r="P146">
        <v>347523</v>
      </c>
      <c r="Q146">
        <v>51923328200036</v>
      </c>
      <c r="R146" s="4" t="s">
        <v>47</v>
      </c>
      <c r="S146" s="1">
        <v>45369.59097222222</v>
      </c>
      <c r="T146" t="s">
        <v>917</v>
      </c>
      <c r="V146" t="s">
        <v>918</v>
      </c>
      <c r="W146" t="s">
        <v>14</v>
      </c>
      <c r="X146" t="s">
        <v>15</v>
      </c>
      <c r="Y146" s="6" t="str">
        <f>+IF(G146=N146,"Domestique","Autre")</f>
        <v>Domestique</v>
      </c>
      <c r="Z146" s="5">
        <v>0.6</v>
      </c>
      <c r="AA146" s="5" t="s">
        <v>1268</v>
      </c>
      <c r="AB146" s="5" t="s">
        <v>1269</v>
      </c>
      <c r="AC146" s="5" t="s">
        <v>1270</v>
      </c>
      <c r="AD146">
        <f>COUNTIFS($AE$2:$AE$2460,AE146)</f>
        <v>1</v>
      </c>
      <c r="AE146" t="str">
        <f>+B146&amp;C146&amp;D146&amp;E146&amp;F146&amp;G146&amp;H146&amp;I146&amp;J146&amp;K146&amp;L146&amp;M146&amp;N146</f>
        <v>En face-Ã -faceSociÃ©tÃ© ou assimilÃ©eBÃ©nÃ©ficiaire non PPE&gt; 12 moisComplet Ã  jourFrance [FR]5965Aucune occurence (12 mois glissants)VADCB/Visa MastercardUniquee-paiement avec 3D SecureFrance [FR]</v>
      </c>
    </row>
    <row r="147" spans="1:31" x14ac:dyDescent="0.35">
      <c r="G147">
        <v>1</v>
      </c>
    </row>
    <row r="180" spans="1:31" x14ac:dyDescent="0.35">
      <c r="A180" t="s">
        <v>6</v>
      </c>
      <c r="B180" t="s">
        <v>10</v>
      </c>
      <c r="C180" t="s">
        <v>16</v>
      </c>
      <c r="D180" t="s">
        <v>19</v>
      </c>
      <c r="E180" t="s">
        <v>839</v>
      </c>
      <c r="F180" t="s">
        <v>18</v>
      </c>
      <c r="G180" t="s">
        <v>11</v>
      </c>
      <c r="H180" s="4">
        <v>5045</v>
      </c>
      <c r="I180" t="s">
        <v>24</v>
      </c>
      <c r="J180" t="s">
        <v>37</v>
      </c>
      <c r="K180" t="s">
        <v>20</v>
      </c>
      <c r="L180" t="s">
        <v>22</v>
      </c>
      <c r="M180" t="s">
        <v>23</v>
      </c>
      <c r="N180" t="s">
        <v>11</v>
      </c>
      <c r="O180" t="s">
        <v>948</v>
      </c>
      <c r="P180">
        <v>308846</v>
      </c>
      <c r="Q180">
        <v>48210660600049</v>
      </c>
      <c r="R180" s="4" t="s">
        <v>949</v>
      </c>
      <c r="S180" s="1">
        <v>45257.56527777778</v>
      </c>
      <c r="T180" t="s">
        <v>950</v>
      </c>
      <c r="U180" t="s">
        <v>497</v>
      </c>
      <c r="V180" t="s">
        <v>951</v>
      </c>
      <c r="W180" t="s">
        <v>14</v>
      </c>
      <c r="X180" t="s">
        <v>15</v>
      </c>
      <c r="Y180" s="6" t="str">
        <f>+IF(G180=N180,"Domestique","Autre")</f>
        <v>Domestique</v>
      </c>
      <c r="Z180" s="5">
        <v>0.6</v>
      </c>
      <c r="AA180" s="5" t="s">
        <v>1268</v>
      </c>
      <c r="AB180" s="5" t="s">
        <v>1269</v>
      </c>
      <c r="AC180" s="5" t="s">
        <v>1270</v>
      </c>
      <c r="AD180">
        <f>COUNTIFS($AE$2:$AE$2460,AE180)</f>
        <v>1</v>
      </c>
      <c r="AE180" t="str">
        <f>+B180&amp;C180&amp;D180&amp;E180&amp;F180&amp;G180&amp;H180&amp;I180&amp;J180&amp;K180&amp;L180&amp;M180&amp;N180</f>
        <v>En face-Ã -faceSociÃ©tÃ© ou assimilÃ©eBÃ©nÃ©ficiaire non PPE&gt; 12 moisComplet Ã  jourFrance [FR]5045Aucune occurence (12 mois glissants)VADCB/Visa MastercardUniquee-paiement avec 3D SecureFrance [FR]</v>
      </c>
    </row>
    <row r="181" spans="1:31" x14ac:dyDescent="0.35">
      <c r="G181">
        <v>1</v>
      </c>
    </row>
    <row r="215" spans="1:31" x14ac:dyDescent="0.35">
      <c r="A215" t="s">
        <v>6</v>
      </c>
      <c r="B215" t="s">
        <v>10</v>
      </c>
      <c r="C215" t="s">
        <v>16</v>
      </c>
      <c r="D215" t="s">
        <v>19</v>
      </c>
      <c r="E215" t="s">
        <v>839</v>
      </c>
      <c r="F215" t="s">
        <v>18</v>
      </c>
      <c r="G215" t="s">
        <v>11</v>
      </c>
      <c r="H215" s="4">
        <v>4900</v>
      </c>
      <c r="I215" t="s">
        <v>24</v>
      </c>
      <c r="J215" t="s">
        <v>37</v>
      </c>
      <c r="K215" t="s">
        <v>20</v>
      </c>
      <c r="L215" t="s">
        <v>22</v>
      </c>
      <c r="M215" t="s">
        <v>23</v>
      </c>
      <c r="N215" t="s">
        <v>11</v>
      </c>
      <c r="O215" t="s">
        <v>984</v>
      </c>
      <c r="P215">
        <v>271716</v>
      </c>
      <c r="Q215">
        <v>38980710800045</v>
      </c>
      <c r="R215" s="4" t="s">
        <v>985</v>
      </c>
      <c r="S215" s="1">
        <v>45140.589583333334</v>
      </c>
      <c r="T215" t="s">
        <v>986</v>
      </c>
      <c r="U215" t="s">
        <v>497</v>
      </c>
      <c r="V215" t="s">
        <v>987</v>
      </c>
      <c r="W215" t="s">
        <v>14</v>
      </c>
      <c r="X215" t="s">
        <v>15</v>
      </c>
      <c r="Y215" s="6" t="str">
        <f>+IF(G215=N215,"Domestique","Autre")</f>
        <v>Domestique</v>
      </c>
      <c r="Z215" s="5">
        <v>0.6</v>
      </c>
      <c r="AA215" s="5" t="s">
        <v>1268</v>
      </c>
      <c r="AB215" s="5" t="s">
        <v>1269</v>
      </c>
      <c r="AC215" s="5" t="s">
        <v>1270</v>
      </c>
      <c r="AD215">
        <f>COUNTIFS($AE$2:$AE$2460,AE215)</f>
        <v>1</v>
      </c>
      <c r="AE215" t="str">
        <f>+B215&amp;C215&amp;D215&amp;E215&amp;F215&amp;G215&amp;H215&amp;I215&amp;J215&amp;K215&amp;L215&amp;M215&amp;N215</f>
        <v>En face-Ã -faceSociÃ©tÃ© ou assimilÃ©eBÃ©nÃ©ficiaire non PPE&gt; 12 moisComplet Ã  jourFrance [FR]4900Aucune occurence (12 mois glissants)VADCB/Visa MastercardUniquee-paiement avec 3D SecureFrance [FR]</v>
      </c>
    </row>
    <row r="216" spans="1:31" x14ac:dyDescent="0.35">
      <c r="G216">
        <v>1</v>
      </c>
    </row>
    <row r="249" spans="1:31" x14ac:dyDescent="0.35">
      <c r="A249" t="s">
        <v>6</v>
      </c>
      <c r="B249" t="s">
        <v>10</v>
      </c>
      <c r="C249" t="s">
        <v>16</v>
      </c>
      <c r="D249" t="s">
        <v>19</v>
      </c>
      <c r="E249" t="s">
        <v>839</v>
      </c>
      <c r="F249" t="s">
        <v>18</v>
      </c>
      <c r="G249" t="s">
        <v>11</v>
      </c>
      <c r="H249" s="4">
        <v>5651</v>
      </c>
      <c r="I249" t="s">
        <v>24</v>
      </c>
      <c r="J249" t="s">
        <v>37</v>
      </c>
      <c r="K249" t="s">
        <v>20</v>
      </c>
      <c r="L249" t="s">
        <v>22</v>
      </c>
      <c r="M249" t="s">
        <v>23</v>
      </c>
      <c r="N249" t="s">
        <v>11</v>
      </c>
      <c r="O249" t="s">
        <v>991</v>
      </c>
      <c r="P249">
        <v>262075</v>
      </c>
      <c r="Q249">
        <v>37568013900140</v>
      </c>
      <c r="R249" s="4" t="s">
        <v>992</v>
      </c>
      <c r="S249" s="1">
        <v>45105.384722222225</v>
      </c>
      <c r="T249" t="s">
        <v>993</v>
      </c>
      <c r="V249" t="s">
        <v>994</v>
      </c>
      <c r="W249" t="s">
        <v>14</v>
      </c>
      <c r="X249" t="s">
        <v>15</v>
      </c>
      <c r="Y249" s="6" t="str">
        <f>+IF(G249=N249,"Domestique","Autre")</f>
        <v>Domestique</v>
      </c>
      <c r="Z249" s="5">
        <v>0.6</v>
      </c>
      <c r="AA249" s="5" t="s">
        <v>1268</v>
      </c>
      <c r="AB249" s="5" t="s">
        <v>1269</v>
      </c>
      <c r="AC249" s="5" t="s">
        <v>1270</v>
      </c>
      <c r="AD249">
        <f>COUNTIFS($AE$2:$AE$2460,AE249)</f>
        <v>1</v>
      </c>
      <c r="AE249" t="str">
        <f>+B249&amp;C249&amp;D249&amp;E249&amp;F249&amp;G249&amp;H249&amp;I249&amp;J249&amp;K249&amp;L249&amp;M249&amp;N249</f>
        <v>En face-Ã -faceSociÃ©tÃ© ou assimilÃ©eBÃ©nÃ©ficiaire non PPE&gt; 12 moisComplet Ã  jourFrance [FR]5651Aucune occurence (12 mois glissants)VADCB/Visa MastercardUniquee-paiement avec 3D SecureFrance [FR]</v>
      </c>
    </row>
    <row r="250" spans="1:31" x14ac:dyDescent="0.35">
      <c r="G250">
        <v>1</v>
      </c>
    </row>
    <row r="284" spans="1:31" x14ac:dyDescent="0.35">
      <c r="A284" t="s">
        <v>6</v>
      </c>
      <c r="B284" t="s">
        <v>10</v>
      </c>
      <c r="C284" t="s">
        <v>16</v>
      </c>
      <c r="D284" t="s">
        <v>19</v>
      </c>
      <c r="E284" t="s">
        <v>839</v>
      </c>
      <c r="F284" t="s">
        <v>18</v>
      </c>
      <c r="G284" t="s">
        <v>11</v>
      </c>
      <c r="H284" s="4">
        <v>5714</v>
      </c>
      <c r="I284" t="s">
        <v>24</v>
      </c>
      <c r="J284" t="s">
        <v>37</v>
      </c>
      <c r="K284" t="s">
        <v>20</v>
      </c>
      <c r="L284" t="s">
        <v>22</v>
      </c>
      <c r="M284" t="s">
        <v>23</v>
      </c>
      <c r="N284" t="s">
        <v>11</v>
      </c>
      <c r="O284" t="s">
        <v>995</v>
      </c>
      <c r="P284">
        <v>253394</v>
      </c>
      <c r="Q284">
        <v>91806491600011</v>
      </c>
      <c r="R284" s="4" t="s">
        <v>996</v>
      </c>
      <c r="S284" s="1">
        <v>45077.504166666666</v>
      </c>
      <c r="T284" t="s">
        <v>997</v>
      </c>
      <c r="V284" t="s">
        <v>998</v>
      </c>
      <c r="W284" t="s">
        <v>14</v>
      </c>
      <c r="X284" t="s">
        <v>883</v>
      </c>
      <c r="Y284" s="6" t="str">
        <f>+IF(G284=N284,"Domestique","Autre")</f>
        <v>Domestique</v>
      </c>
      <c r="Z284" s="5">
        <v>0.6</v>
      </c>
      <c r="AA284" s="5" t="s">
        <v>1268</v>
      </c>
      <c r="AB284" s="5" t="s">
        <v>1269</v>
      </c>
      <c r="AC284" s="5" t="s">
        <v>1270</v>
      </c>
      <c r="AD284">
        <f>COUNTIFS($AE$2:$AE$2460,AE284)</f>
        <v>1</v>
      </c>
      <c r="AE284" t="str">
        <f>+B284&amp;C284&amp;D284&amp;E284&amp;F284&amp;G284&amp;H284&amp;I284&amp;J284&amp;K284&amp;L284&amp;M284&amp;N284</f>
        <v>En face-Ã -faceSociÃ©tÃ© ou assimilÃ©eBÃ©nÃ©ficiaire non PPE&gt; 12 moisComplet Ã  jourFrance [FR]5714Aucune occurence (12 mois glissants)VADCB/Visa MastercardUniquee-paiement avec 3D SecureFrance [FR]</v>
      </c>
    </row>
    <row r="285" spans="1:31" x14ac:dyDescent="0.35">
      <c r="G285">
        <v>1</v>
      </c>
    </row>
    <row r="319" spans="1:31" x14ac:dyDescent="0.35">
      <c r="A319" t="s">
        <v>6</v>
      </c>
      <c r="B319" t="s">
        <v>10</v>
      </c>
      <c r="C319" t="s">
        <v>16</v>
      </c>
      <c r="D319" t="s">
        <v>19</v>
      </c>
      <c r="E319" t="s">
        <v>839</v>
      </c>
      <c r="F319" t="s">
        <v>18</v>
      </c>
      <c r="G319" t="s">
        <v>11</v>
      </c>
      <c r="H319" s="4">
        <v>7311</v>
      </c>
      <c r="I319" t="s">
        <v>24</v>
      </c>
      <c r="J319" t="s">
        <v>37</v>
      </c>
      <c r="K319" t="s">
        <v>20</v>
      </c>
      <c r="L319" t="s">
        <v>22</v>
      </c>
      <c r="M319" t="s">
        <v>23</v>
      </c>
      <c r="N319" t="s">
        <v>11</v>
      </c>
      <c r="O319" t="s">
        <v>1002</v>
      </c>
      <c r="P319">
        <v>247571</v>
      </c>
      <c r="Q319">
        <v>43381711100084</v>
      </c>
      <c r="R319" s="4" t="s">
        <v>1003</v>
      </c>
      <c r="S319" s="1">
        <v>45055.709027777775</v>
      </c>
      <c r="T319" t="s">
        <v>1004</v>
      </c>
      <c r="U319" t="s">
        <v>79</v>
      </c>
      <c r="V319" t="s">
        <v>1005</v>
      </c>
      <c r="W319" t="s">
        <v>14</v>
      </c>
      <c r="X319" t="s">
        <v>15</v>
      </c>
      <c r="Y319" s="6" t="str">
        <f>+IF(G319=N319,"Domestique","Autre")</f>
        <v>Domestique</v>
      </c>
      <c r="Z319" s="5">
        <v>0.6</v>
      </c>
      <c r="AA319" s="5" t="s">
        <v>1268</v>
      </c>
      <c r="AB319" s="5" t="s">
        <v>1269</v>
      </c>
      <c r="AC319" s="5" t="s">
        <v>1270</v>
      </c>
      <c r="AD319">
        <f>COUNTIFS($AE$2:$AE$2460,AE319)</f>
        <v>1</v>
      </c>
      <c r="AE319" t="str">
        <f>+B319&amp;C319&amp;D319&amp;E319&amp;F319&amp;G319&amp;H319&amp;I319&amp;J319&amp;K319&amp;L319&amp;M319&amp;N319</f>
        <v>En face-Ã -faceSociÃ©tÃ© ou assimilÃ©eBÃ©nÃ©ficiaire non PPE&gt; 12 moisComplet Ã  jourFrance [FR]7311Aucune occurence (12 mois glissants)VADCB/Visa MastercardUniquee-paiement avec 3D SecureFrance [FR]</v>
      </c>
    </row>
    <row r="320" spans="1:31" x14ac:dyDescent="0.35">
      <c r="G320">
        <v>1</v>
      </c>
    </row>
    <row r="355" spans="1:31" x14ac:dyDescent="0.35">
      <c r="A355" t="s">
        <v>6</v>
      </c>
      <c r="B355" t="s">
        <v>10</v>
      </c>
      <c r="C355" t="s">
        <v>16</v>
      </c>
      <c r="D355" t="s">
        <v>19</v>
      </c>
      <c r="E355" t="s">
        <v>839</v>
      </c>
      <c r="F355" t="s">
        <v>18</v>
      </c>
      <c r="G355" t="s">
        <v>11</v>
      </c>
      <c r="H355" s="4">
        <v>7997</v>
      </c>
      <c r="I355" t="s">
        <v>24</v>
      </c>
      <c r="J355" t="s">
        <v>37</v>
      </c>
      <c r="K355" t="s">
        <v>20</v>
      </c>
      <c r="L355" t="s">
        <v>22</v>
      </c>
      <c r="M355" t="s">
        <v>23</v>
      </c>
      <c r="N355" t="s">
        <v>11</v>
      </c>
      <c r="O355" t="s">
        <v>1006</v>
      </c>
      <c r="P355">
        <v>247547</v>
      </c>
      <c r="Q355">
        <v>77567138100033</v>
      </c>
      <c r="R355" s="4" t="s">
        <v>1007</v>
      </c>
      <c r="S355" s="1">
        <v>45055.670138888891</v>
      </c>
      <c r="T355" t="s">
        <v>1008</v>
      </c>
      <c r="U355" t="s">
        <v>79</v>
      </c>
      <c r="V355" t="s">
        <v>1009</v>
      </c>
      <c r="W355" t="s">
        <v>14</v>
      </c>
      <c r="X355" t="s">
        <v>15</v>
      </c>
      <c r="Y355" s="6" t="str">
        <f>+IF(G355=N355,"Domestique","Autre")</f>
        <v>Domestique</v>
      </c>
      <c r="Z355" s="5">
        <v>0.6</v>
      </c>
      <c r="AA355" s="5" t="s">
        <v>1268</v>
      </c>
      <c r="AB355" s="5" t="s">
        <v>1269</v>
      </c>
      <c r="AC355" s="5" t="s">
        <v>1270</v>
      </c>
      <c r="AD355">
        <f>COUNTIFS($AE$2:$AE$2460,AE355)</f>
        <v>1</v>
      </c>
      <c r="AE355" t="str">
        <f>+B355&amp;C355&amp;D355&amp;E355&amp;F355&amp;G355&amp;H355&amp;I355&amp;J355&amp;K355&amp;L355&amp;M355&amp;N355</f>
        <v>En face-Ã -faceSociÃ©tÃ© ou assimilÃ©eBÃ©nÃ©ficiaire non PPE&gt; 12 moisComplet Ã  jourFrance [FR]7997Aucune occurence (12 mois glissants)VADCB/Visa MastercardUniquee-paiement avec 3D SecureFrance [FR]</v>
      </c>
    </row>
    <row r="356" spans="1:31" x14ac:dyDescent="0.35">
      <c r="G356">
        <v>1</v>
      </c>
    </row>
    <row r="391" spans="1:31" x14ac:dyDescent="0.35">
      <c r="A391" t="s">
        <v>6</v>
      </c>
      <c r="B391" t="s">
        <v>10</v>
      </c>
      <c r="C391" t="s">
        <v>16</v>
      </c>
      <c r="D391" t="s">
        <v>19</v>
      </c>
      <c r="E391" t="s">
        <v>839</v>
      </c>
      <c r="F391" t="s">
        <v>18</v>
      </c>
      <c r="G391" t="s">
        <v>11</v>
      </c>
      <c r="H391" s="4">
        <v>5072</v>
      </c>
      <c r="I391" t="s">
        <v>24</v>
      </c>
      <c r="J391" t="s">
        <v>37</v>
      </c>
      <c r="K391" t="s">
        <v>20</v>
      </c>
      <c r="L391" t="s">
        <v>22</v>
      </c>
      <c r="M391" t="s">
        <v>23</v>
      </c>
      <c r="N391" t="s">
        <v>11</v>
      </c>
      <c r="O391" t="s">
        <v>1013</v>
      </c>
      <c r="P391">
        <v>216045</v>
      </c>
      <c r="Q391">
        <v>40346757400014</v>
      </c>
      <c r="R391" s="4"/>
      <c r="S391" s="1">
        <v>44886.447222222225</v>
      </c>
      <c r="T391" t="s">
        <v>1014</v>
      </c>
      <c r="V391" t="s">
        <v>1015</v>
      </c>
      <c r="W391" t="s">
        <v>14</v>
      </c>
      <c r="X391" t="s">
        <v>883</v>
      </c>
      <c r="Y391" s="6" t="str">
        <f>+IF(G391=N391,"Domestique","Autre")</f>
        <v>Domestique</v>
      </c>
      <c r="Z391" s="5">
        <v>0.6</v>
      </c>
      <c r="AA391" s="5" t="s">
        <v>1268</v>
      </c>
      <c r="AB391" s="5" t="s">
        <v>1269</v>
      </c>
      <c r="AC391" s="5" t="s">
        <v>1270</v>
      </c>
      <c r="AD391">
        <f>COUNTIFS($AE$2:$AE$2460,AE391)</f>
        <v>1</v>
      </c>
      <c r="AE391" t="str">
        <f>+B391&amp;C391&amp;D391&amp;E391&amp;F391&amp;G391&amp;H391&amp;I391&amp;J391&amp;K391&amp;L391&amp;M391&amp;N391</f>
        <v>En face-Ã -faceSociÃ©tÃ© ou assimilÃ©eBÃ©nÃ©ficiaire non PPE&gt; 12 moisComplet Ã  jourFrance [FR]5072Aucune occurence (12 mois glissants)VADCB/Visa MastercardUniquee-paiement avec 3D SecureFrance [FR]</v>
      </c>
    </row>
    <row r="392" spans="1:31" x14ac:dyDescent="0.35">
      <c r="G392">
        <v>1</v>
      </c>
    </row>
    <row r="425" spans="1:31" x14ac:dyDescent="0.35">
      <c r="A425" t="s">
        <v>6</v>
      </c>
      <c r="B425" t="s">
        <v>10</v>
      </c>
      <c r="C425" t="s">
        <v>16</v>
      </c>
      <c r="D425" t="s">
        <v>19</v>
      </c>
      <c r="E425" t="s">
        <v>839</v>
      </c>
      <c r="F425" t="s">
        <v>18</v>
      </c>
      <c r="G425" t="s">
        <v>11</v>
      </c>
      <c r="H425" s="4">
        <v>763</v>
      </c>
      <c r="I425" t="s">
        <v>24</v>
      </c>
      <c r="J425" t="s">
        <v>37</v>
      </c>
      <c r="K425" t="s">
        <v>20</v>
      </c>
      <c r="L425" t="s">
        <v>22</v>
      </c>
      <c r="M425" t="s">
        <v>23</v>
      </c>
      <c r="N425" t="s">
        <v>11</v>
      </c>
      <c r="O425" t="s">
        <v>1022</v>
      </c>
      <c r="P425">
        <v>179349</v>
      </c>
      <c r="Q425">
        <v>32378414000044</v>
      </c>
      <c r="R425" s="4"/>
      <c r="S425" s="1">
        <v>44624.582638888889</v>
      </c>
      <c r="T425" t="s">
        <v>1023</v>
      </c>
      <c r="V425" t="s">
        <v>1024</v>
      </c>
      <c r="W425" t="s">
        <v>14</v>
      </c>
      <c r="X425" t="s">
        <v>883</v>
      </c>
      <c r="Y425" s="6" t="str">
        <f>+IF(G425=N425,"Domestique","Autre")</f>
        <v>Domestique</v>
      </c>
      <c r="Z425" s="5">
        <v>0.6</v>
      </c>
      <c r="AA425" s="5" t="s">
        <v>1268</v>
      </c>
      <c r="AB425" s="5" t="s">
        <v>1269</v>
      </c>
      <c r="AC425" s="5" t="s">
        <v>1270</v>
      </c>
      <c r="AD425">
        <f>COUNTIFS($AE$2:$AE$2460,AE425)</f>
        <v>1</v>
      </c>
      <c r="AE425" t="str">
        <f>+B425&amp;C425&amp;D425&amp;E425&amp;F425&amp;G425&amp;H425&amp;I425&amp;J425&amp;K425&amp;L425&amp;M425&amp;N425</f>
        <v>En face-Ã -faceSociÃ©tÃ© ou assimilÃ©eBÃ©nÃ©ficiaire non PPE&gt; 12 moisComplet Ã  jourFrance [FR]763Aucune occurence (12 mois glissants)VADCB/Visa MastercardUniquee-paiement avec 3D SecureFrance [FR]</v>
      </c>
    </row>
    <row r="426" spans="1:31" x14ac:dyDescent="0.35">
      <c r="G426">
        <v>1</v>
      </c>
    </row>
    <row r="459" spans="1:31" x14ac:dyDescent="0.35">
      <c r="A459" t="s">
        <v>6</v>
      </c>
      <c r="B459" t="s">
        <v>10</v>
      </c>
      <c r="C459" t="s">
        <v>16</v>
      </c>
      <c r="D459" t="s">
        <v>19</v>
      </c>
      <c r="E459" t="s">
        <v>839</v>
      </c>
      <c r="F459" t="s">
        <v>18</v>
      </c>
      <c r="G459" t="s">
        <v>11</v>
      </c>
      <c r="H459" s="4">
        <v>5719</v>
      </c>
      <c r="I459" t="s">
        <v>24</v>
      </c>
      <c r="J459" t="s">
        <v>37</v>
      </c>
      <c r="K459" t="s">
        <v>20</v>
      </c>
      <c r="L459" t="s">
        <v>22</v>
      </c>
      <c r="M459" t="s">
        <v>23</v>
      </c>
      <c r="N459" t="s">
        <v>11</v>
      </c>
      <c r="O459" t="s">
        <v>1241</v>
      </c>
      <c r="P459">
        <v>120562</v>
      </c>
      <c r="Q459">
        <v>49769047900025</v>
      </c>
      <c r="R459" s="4"/>
      <c r="S459" s="1">
        <v>44172.642361111109</v>
      </c>
      <c r="T459" t="s">
        <v>1242</v>
      </c>
      <c r="V459" t="s">
        <v>1242</v>
      </c>
      <c r="W459" t="s">
        <v>14</v>
      </c>
      <c r="X459" t="s">
        <v>15</v>
      </c>
      <c r="Y459" s="6" t="str">
        <f>+IF(G459=N459,"Domestique","Autre")</f>
        <v>Domestique</v>
      </c>
      <c r="Z459" s="5">
        <v>0.6</v>
      </c>
      <c r="AA459" s="5" t="s">
        <v>1268</v>
      </c>
      <c r="AB459" s="5" t="s">
        <v>1269</v>
      </c>
      <c r="AC459" s="5" t="s">
        <v>1270</v>
      </c>
      <c r="AD459">
        <f>COUNTIFS($AE$2:$AE$2460,AE459)</f>
        <v>1</v>
      </c>
      <c r="AE459" t="str">
        <f>+B459&amp;C459&amp;D459&amp;E459&amp;F459&amp;G459&amp;H459&amp;I459&amp;J459&amp;K459&amp;L459&amp;M459&amp;N459</f>
        <v>En face-Ã -faceSociÃ©tÃ© ou assimilÃ©eBÃ©nÃ©ficiaire non PPE&gt; 12 moisComplet Ã  jourFrance [FR]5719Aucune occurence (12 mois glissants)VADCB/Visa MastercardUniquee-paiement avec 3D SecureFrance [FR]</v>
      </c>
    </row>
    <row r="460" spans="1:31" x14ac:dyDescent="0.35">
      <c r="G460">
        <v>1</v>
      </c>
    </row>
    <row r="495" spans="1:31" x14ac:dyDescent="0.35">
      <c r="A495" t="s">
        <v>6</v>
      </c>
      <c r="B495" t="s">
        <v>10</v>
      </c>
      <c r="C495" t="s">
        <v>16</v>
      </c>
      <c r="D495" t="s">
        <v>19</v>
      </c>
      <c r="E495" t="s">
        <v>839</v>
      </c>
      <c r="F495" t="s">
        <v>18</v>
      </c>
      <c r="G495" t="s">
        <v>11</v>
      </c>
      <c r="H495" s="4">
        <v>5411</v>
      </c>
      <c r="I495" t="s">
        <v>24</v>
      </c>
      <c r="J495" t="s">
        <v>37</v>
      </c>
      <c r="K495" t="s">
        <v>20</v>
      </c>
      <c r="L495" t="s">
        <v>22</v>
      </c>
      <c r="M495" t="s">
        <v>23</v>
      </c>
      <c r="N495" t="s">
        <v>11</v>
      </c>
      <c r="O495" t="s">
        <v>1243</v>
      </c>
      <c r="P495">
        <v>98541</v>
      </c>
      <c r="Q495">
        <v>53152017900023</v>
      </c>
      <c r="R495" s="4"/>
      <c r="S495" s="1">
        <v>43808.682638888888</v>
      </c>
      <c r="T495" t="s">
        <v>1244</v>
      </c>
      <c r="V495" t="s">
        <v>1245</v>
      </c>
      <c r="W495" t="s">
        <v>14</v>
      </c>
      <c r="X495" t="s">
        <v>15</v>
      </c>
      <c r="Y495" s="6" t="str">
        <f>+IF(G495=N495,"Domestique","Autre")</f>
        <v>Domestique</v>
      </c>
      <c r="Z495" s="5">
        <v>0.6</v>
      </c>
      <c r="AA495" s="5" t="s">
        <v>1268</v>
      </c>
      <c r="AB495" s="5" t="s">
        <v>1269</v>
      </c>
      <c r="AC495" s="5" t="s">
        <v>1270</v>
      </c>
      <c r="AD495">
        <f>COUNTIFS($AE$2:$AE$2460,AE495)</f>
        <v>1</v>
      </c>
      <c r="AE495" t="str">
        <f>+B495&amp;C495&amp;D495&amp;E495&amp;F495&amp;G495&amp;H495&amp;I495&amp;J495&amp;K495&amp;L495&amp;M495&amp;N495</f>
        <v>En face-Ã -faceSociÃ©tÃ© ou assimilÃ©eBÃ©nÃ©ficiaire non PPE&gt; 12 moisComplet Ã  jourFrance [FR]5411Aucune occurence (12 mois glissants)VADCB/Visa MastercardUniquee-paiement avec 3D SecureFrance [FR]</v>
      </c>
    </row>
    <row r="496" spans="1:31" x14ac:dyDescent="0.35">
      <c r="G496">
        <v>1</v>
      </c>
    </row>
    <row r="529" spans="1:31" x14ac:dyDescent="0.35">
      <c r="A529" t="s">
        <v>6</v>
      </c>
      <c r="B529" t="s">
        <v>10</v>
      </c>
      <c r="C529" t="s">
        <v>16</v>
      </c>
      <c r="D529" t="s">
        <v>19</v>
      </c>
      <c r="E529" t="s">
        <v>839</v>
      </c>
      <c r="F529" t="s">
        <v>18</v>
      </c>
      <c r="G529" t="s">
        <v>11</v>
      </c>
      <c r="H529" s="4">
        <v>7399</v>
      </c>
      <c r="I529" t="s">
        <v>24</v>
      </c>
      <c r="J529" t="s">
        <v>37</v>
      </c>
      <c r="K529" t="s">
        <v>20</v>
      </c>
      <c r="L529" t="s">
        <v>22</v>
      </c>
      <c r="M529" t="s">
        <v>23</v>
      </c>
      <c r="N529" t="s">
        <v>11</v>
      </c>
      <c r="O529" t="s">
        <v>943</v>
      </c>
      <c r="P529">
        <v>310324</v>
      </c>
      <c r="Q529">
        <v>38800660300038</v>
      </c>
      <c r="R529" s="4" t="s">
        <v>944</v>
      </c>
      <c r="S529" s="1">
        <v>45260.5</v>
      </c>
      <c r="T529" t="s">
        <v>945</v>
      </c>
      <c r="U529" t="s">
        <v>946</v>
      </c>
      <c r="V529" t="s">
        <v>947</v>
      </c>
      <c r="W529" t="s">
        <v>14</v>
      </c>
      <c r="X529" t="s">
        <v>15</v>
      </c>
      <c r="Y529" s="6" t="str">
        <f t="shared" ref="Y529" si="0">+IF(G529=N529,"Domestique","Autre")</f>
        <v>Domestique</v>
      </c>
      <c r="Z529" s="5">
        <v>0.6</v>
      </c>
      <c r="AA529" s="5" t="s">
        <v>1268</v>
      </c>
      <c r="AB529" s="5" t="s">
        <v>1269</v>
      </c>
      <c r="AC529" s="5" t="s">
        <v>1270</v>
      </c>
      <c r="AD529">
        <f t="shared" ref="AD529" si="1">COUNTIFS($AE$2:$AE$2460,AE529)</f>
        <v>1</v>
      </c>
      <c r="AE529" t="str">
        <f t="shared" ref="AE529" si="2">+B529&amp;C529&amp;D529&amp;E529&amp;F529&amp;G529&amp;H529&amp;I529&amp;J529&amp;K529&amp;L529&amp;M529&amp;N529</f>
        <v>En face-Ã -faceSociÃ©tÃ© ou assimilÃ©eBÃ©nÃ©ficiaire non PPE&gt; 12 moisComplet Ã  jourFrance [FR]7399Aucune occurence (12 mois glissants)VADCB/Visa MastercardUniquee-paiement avec 3D SecureFrance [FR]</v>
      </c>
    </row>
    <row r="530" spans="1:31" x14ac:dyDescent="0.35">
      <c r="G530">
        <v>1</v>
      </c>
      <c r="H530" s="4"/>
      <c r="R530" s="4"/>
      <c r="S530" s="1"/>
      <c r="Y530" s="6"/>
      <c r="Z530" s="5"/>
      <c r="AA530" s="5"/>
      <c r="AB530" s="5"/>
      <c r="AC530" s="5"/>
    </row>
    <row r="531" spans="1:31" x14ac:dyDescent="0.35">
      <c r="H531" s="4"/>
      <c r="R531" s="4"/>
      <c r="S531" s="1"/>
      <c r="Y531" s="6"/>
      <c r="Z531" s="5"/>
      <c r="AA531" s="5"/>
      <c r="AB531" s="5"/>
      <c r="AC531" s="5"/>
    </row>
    <row r="532" spans="1:31" x14ac:dyDescent="0.35">
      <c r="H532" s="4"/>
      <c r="R532" s="4"/>
      <c r="S532" s="1"/>
      <c r="Y532" s="6"/>
      <c r="Z532" s="5"/>
      <c r="AA532" s="5"/>
      <c r="AB532" s="5"/>
      <c r="AC532" s="5"/>
    </row>
    <row r="533" spans="1:31" x14ac:dyDescent="0.35">
      <c r="H533" s="4"/>
      <c r="R533" s="4"/>
      <c r="S533" s="1"/>
      <c r="Y533" s="6"/>
      <c r="Z533" s="5"/>
      <c r="AA533" s="5"/>
      <c r="AB533" s="5"/>
      <c r="AC533" s="5"/>
    </row>
    <row r="534" spans="1:31" x14ac:dyDescent="0.35">
      <c r="H534" s="4"/>
      <c r="R534" s="4"/>
      <c r="S534" s="1"/>
      <c r="Y534" s="6"/>
      <c r="Z534" s="5"/>
      <c r="AA534" s="5"/>
      <c r="AB534" s="5"/>
      <c r="AC534" s="5"/>
    </row>
    <row r="535" spans="1:31" x14ac:dyDescent="0.35">
      <c r="H535" s="4"/>
      <c r="R535" s="4"/>
      <c r="S535" s="1"/>
      <c r="Y535" s="6"/>
      <c r="Z535" s="5"/>
      <c r="AA535" s="5"/>
      <c r="AB535" s="5"/>
      <c r="AC535" s="5"/>
    </row>
    <row r="536" spans="1:31" x14ac:dyDescent="0.35">
      <c r="H536" s="4"/>
      <c r="R536" s="4"/>
      <c r="S536" s="1"/>
      <c r="Y536" s="6"/>
      <c r="Z536" s="5"/>
      <c r="AA536" s="5"/>
      <c r="AB536" s="5"/>
      <c r="AC536" s="5"/>
    </row>
    <row r="537" spans="1:31" x14ac:dyDescent="0.35">
      <c r="H537" s="4"/>
      <c r="R537" s="4"/>
      <c r="S537" s="1"/>
      <c r="Y537" s="6"/>
      <c r="Z537" s="5"/>
      <c r="AA537" s="5"/>
      <c r="AB537" s="5"/>
      <c r="AC537" s="5"/>
    </row>
    <row r="538" spans="1:31" x14ac:dyDescent="0.35">
      <c r="H538" s="4"/>
      <c r="R538" s="4"/>
      <c r="S538" s="1"/>
      <c r="Y538" s="6"/>
      <c r="Z538" s="5"/>
      <c r="AA538" s="5"/>
      <c r="AB538" s="5"/>
      <c r="AC538" s="5"/>
    </row>
    <row r="539" spans="1:31" x14ac:dyDescent="0.35">
      <c r="H539" s="4"/>
      <c r="R539" s="4"/>
      <c r="S539" s="1"/>
      <c r="Y539" s="6"/>
      <c r="Z539" s="5"/>
      <c r="AA539" s="5"/>
      <c r="AB539" s="5"/>
      <c r="AC539" s="5"/>
    </row>
    <row r="540" spans="1:31" x14ac:dyDescent="0.35">
      <c r="H540" s="4"/>
      <c r="R540" s="4"/>
      <c r="S540" s="1"/>
      <c r="Y540" s="6"/>
      <c r="Z540" s="5"/>
      <c r="AA540" s="5"/>
      <c r="AB540" s="5"/>
      <c r="AC540" s="5"/>
    </row>
    <row r="541" spans="1:31" x14ac:dyDescent="0.35">
      <c r="H541" s="4"/>
      <c r="R541" s="4"/>
      <c r="S541" s="1"/>
      <c r="Y541" s="6"/>
      <c r="Z541" s="5"/>
      <c r="AA541" s="5"/>
      <c r="AB541" s="5"/>
      <c r="AC541" s="5"/>
    </row>
    <row r="542" spans="1:31" x14ac:dyDescent="0.35">
      <c r="H542" s="4"/>
      <c r="R542" s="4"/>
      <c r="S542" s="1"/>
      <c r="Y542" s="6"/>
      <c r="Z542" s="5"/>
      <c r="AA542" s="5"/>
      <c r="AB542" s="5"/>
      <c r="AC542" s="5"/>
    </row>
    <row r="543" spans="1:31" x14ac:dyDescent="0.35">
      <c r="H543" s="4"/>
      <c r="R543" s="4"/>
      <c r="S543" s="1"/>
      <c r="Y543" s="6"/>
      <c r="Z543" s="5"/>
      <c r="AA543" s="5"/>
      <c r="AB543" s="5"/>
      <c r="AC543" s="5"/>
    </row>
    <row r="544" spans="1:31" x14ac:dyDescent="0.35">
      <c r="H544" s="4"/>
      <c r="R544" s="4"/>
      <c r="S544" s="1"/>
      <c r="Y544" s="6"/>
      <c r="Z544" s="5"/>
      <c r="AA544" s="5"/>
      <c r="AB544" s="5"/>
      <c r="AC544" s="5"/>
    </row>
    <row r="545" spans="8:29" x14ac:dyDescent="0.35">
      <c r="H545" s="4"/>
      <c r="R545" s="4"/>
      <c r="S545" s="1"/>
      <c r="Y545" s="6"/>
      <c r="Z545" s="5"/>
      <c r="AA545" s="5"/>
      <c r="AB545" s="5"/>
      <c r="AC545" s="5"/>
    </row>
    <row r="546" spans="8:29" x14ac:dyDescent="0.35">
      <c r="H546" s="4"/>
      <c r="R546" s="4"/>
      <c r="S546" s="1"/>
      <c r="Y546" s="6"/>
      <c r="Z546" s="5"/>
      <c r="AA546" s="5"/>
      <c r="AB546" s="5"/>
      <c r="AC546" s="5"/>
    </row>
    <row r="547" spans="8:29" x14ac:dyDescent="0.35">
      <c r="H547" s="4"/>
      <c r="R547" s="4"/>
      <c r="S547" s="1"/>
      <c r="Y547" s="6"/>
      <c r="Z547" s="5"/>
      <c r="AA547" s="5"/>
      <c r="AB547" s="5"/>
      <c r="AC547" s="5"/>
    </row>
    <row r="548" spans="8:29" x14ac:dyDescent="0.35">
      <c r="H548" s="4"/>
      <c r="R548" s="4"/>
      <c r="S548" s="1"/>
      <c r="Y548" s="6"/>
      <c r="Z548" s="5"/>
      <c r="AA548" s="5"/>
      <c r="AB548" s="5"/>
      <c r="AC548" s="5"/>
    </row>
    <row r="549" spans="8:29" x14ac:dyDescent="0.35">
      <c r="H549" s="4"/>
      <c r="R549" s="4"/>
      <c r="S549" s="1"/>
      <c r="Y549" s="6"/>
      <c r="Z549" s="5"/>
      <c r="AA549" s="5"/>
      <c r="AB549" s="5"/>
      <c r="AC549" s="5"/>
    </row>
    <row r="550" spans="8:29" x14ac:dyDescent="0.35">
      <c r="H550" s="4"/>
      <c r="R550" s="4"/>
      <c r="S550" s="1"/>
      <c r="Y550" s="6"/>
      <c r="Z550" s="5"/>
      <c r="AA550" s="5"/>
      <c r="AB550" s="5"/>
      <c r="AC550" s="5"/>
    </row>
    <row r="551" spans="8:29" x14ac:dyDescent="0.35">
      <c r="H551" s="4"/>
      <c r="R551" s="4"/>
      <c r="S551" s="1"/>
      <c r="Y551" s="6"/>
      <c r="Z551" s="5"/>
      <c r="AA551" s="5"/>
      <c r="AB551" s="5"/>
      <c r="AC551" s="5"/>
    </row>
    <row r="552" spans="8:29" x14ac:dyDescent="0.35">
      <c r="H552" s="4"/>
      <c r="R552" s="4"/>
      <c r="S552" s="1"/>
      <c r="Y552" s="6"/>
      <c r="Z552" s="5"/>
      <c r="AA552" s="5"/>
      <c r="AB552" s="5"/>
      <c r="AC552" s="5"/>
    </row>
    <row r="553" spans="8:29" x14ac:dyDescent="0.35">
      <c r="H553" s="4"/>
      <c r="R553" s="4"/>
      <c r="S553" s="1"/>
      <c r="Y553" s="6"/>
      <c r="Z553" s="5"/>
      <c r="AA553" s="5"/>
      <c r="AB553" s="5"/>
      <c r="AC553" s="5"/>
    </row>
    <row r="554" spans="8:29" x14ac:dyDescent="0.35">
      <c r="H554" s="4"/>
      <c r="R554" s="4"/>
      <c r="S554" s="1"/>
      <c r="Y554" s="6"/>
      <c r="Z554" s="5"/>
      <c r="AA554" s="5"/>
      <c r="AB554" s="5"/>
      <c r="AC554" s="5"/>
    </row>
    <row r="555" spans="8:29" x14ac:dyDescent="0.35">
      <c r="H555" s="4"/>
      <c r="R555" s="4"/>
      <c r="S555" s="1"/>
      <c r="Y555" s="6"/>
      <c r="Z555" s="5"/>
      <c r="AA555" s="5"/>
      <c r="AB555" s="5"/>
      <c r="AC555" s="5"/>
    </row>
    <row r="556" spans="8:29" x14ac:dyDescent="0.35">
      <c r="H556" s="4"/>
      <c r="R556" s="4"/>
      <c r="S556" s="1"/>
      <c r="Y556" s="6"/>
      <c r="Z556" s="5"/>
      <c r="AA556" s="5"/>
      <c r="AB556" s="5"/>
      <c r="AC556" s="5"/>
    </row>
    <row r="557" spans="8:29" x14ac:dyDescent="0.35">
      <c r="H557" s="4"/>
      <c r="R557" s="4"/>
      <c r="S557" s="1"/>
      <c r="Y557" s="6"/>
      <c r="Z557" s="5"/>
      <c r="AA557" s="5"/>
      <c r="AB557" s="5"/>
      <c r="AC557" s="5"/>
    </row>
    <row r="562" spans="7:7" x14ac:dyDescent="0.35">
      <c r="G562">
        <f>SUM(G1:G560)</f>
        <v>21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EC8F-D354-40B1-8F6E-3A036461D073}">
  <dimension ref="A1:AE37"/>
  <sheetViews>
    <sheetView topLeftCell="A25" workbookViewId="0">
      <selection activeCell="T2" sqref="T2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5499</v>
      </c>
      <c r="I1" t="s">
        <v>24</v>
      </c>
      <c r="J1" t="s">
        <v>45</v>
      </c>
      <c r="K1" t="s">
        <v>20</v>
      </c>
      <c r="L1" t="s">
        <v>22</v>
      </c>
      <c r="M1" t="s">
        <v>23</v>
      </c>
      <c r="N1" t="s">
        <v>11</v>
      </c>
      <c r="O1" t="s">
        <v>361</v>
      </c>
      <c r="P1">
        <v>425960</v>
      </c>
      <c r="Q1">
        <v>38947370300368</v>
      </c>
      <c r="R1" s="4" t="s">
        <v>362</v>
      </c>
      <c r="S1" s="1">
        <v>45579.543749999997</v>
      </c>
      <c r="T1" t="s">
        <v>363</v>
      </c>
      <c r="U1" t="s">
        <v>364</v>
      </c>
      <c r="V1" t="s">
        <v>365</v>
      </c>
      <c r="W1" t="s">
        <v>14</v>
      </c>
      <c r="X1" t="s">
        <v>169</v>
      </c>
      <c r="Y1" s="6" t="str">
        <f>+IF(G1=N1,"Domestique","Autre")</f>
        <v>Domestique</v>
      </c>
      <c r="Z1" s="5">
        <v>0.75</v>
      </c>
      <c r="AA1" s="5" t="s">
        <v>1268</v>
      </c>
      <c r="AB1" s="5" t="s">
        <v>1269</v>
      </c>
      <c r="AC1" s="5" t="s">
        <v>1270</v>
      </c>
      <c r="AD1">
        <f>COUNTIFS($AE$2:$AE$2432,AE1)</f>
        <v>1</v>
      </c>
      <c r="AE1" t="str">
        <f>+B1&amp;C1&amp;D1&amp;E1&amp;F1&amp;G1&amp;H1&amp;I1&amp;J1&amp;K1&amp;L1&amp;M1&amp;N1</f>
        <v>En face-Ã -faceSociÃ©tÃ© ou assimilÃ©eBÃ©nÃ©ficiaire non PPE&lt; 12 moisComplet Ã  jourFrance [FR]5499Aucune occurence (12 mois glissants)ProximitÃ©CB/Visa MastercardUniquee-paiement avec 3D SecureFrance [FR]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5499</v>
      </c>
      <c r="I2" t="s">
        <v>24</v>
      </c>
      <c r="J2" t="s">
        <v>45</v>
      </c>
      <c r="K2" t="s">
        <v>20</v>
      </c>
      <c r="L2" t="s">
        <v>22</v>
      </c>
      <c r="M2" t="s">
        <v>23</v>
      </c>
      <c r="N2" t="s">
        <v>11</v>
      </c>
      <c r="O2" t="s">
        <v>366</v>
      </c>
      <c r="P2">
        <v>425953</v>
      </c>
      <c r="Q2">
        <v>33942573800368</v>
      </c>
      <c r="R2" s="4" t="s">
        <v>362</v>
      </c>
      <c r="S2" s="1">
        <v>45579.527083333334</v>
      </c>
      <c r="T2" t="s">
        <v>367</v>
      </c>
      <c r="U2" t="s">
        <v>364</v>
      </c>
      <c r="V2" t="s">
        <v>368</v>
      </c>
      <c r="W2" t="s">
        <v>14</v>
      </c>
      <c r="X2" t="s">
        <v>169</v>
      </c>
      <c r="Y2" s="6" t="str">
        <f>+IF(G2=N2,"Domestique","Autre")</f>
        <v>Domestique</v>
      </c>
      <c r="Z2" s="5">
        <v>0.75</v>
      </c>
      <c r="AA2" s="5" t="s">
        <v>1268</v>
      </c>
      <c r="AB2" s="5" t="s">
        <v>1269</v>
      </c>
      <c r="AC2" s="5" t="s">
        <v>1270</v>
      </c>
      <c r="AD2">
        <f>COUNTIFS($AE$2:$AE$2432,AE2)</f>
        <v>1</v>
      </c>
      <c r="AE2" t="str">
        <f>+B2&amp;C2&amp;D2&amp;E2&amp;F2&amp;G2&amp;H2&amp;I2&amp;J2&amp;K2&amp;L2&amp;M2&amp;N2</f>
        <v>En face-Ã -faceSociÃ©tÃ© ou assimilÃ©eBÃ©nÃ©ficiaire non PPE&lt; 12 moisComplet Ã  jourFrance [FR]5499Aucune occurence (12 mois glissants)ProximitÃ©CB/Visa MastercardUniquee-paiement avec 3D SecureFrance [FR]</v>
      </c>
    </row>
    <row r="3" spans="1:31" x14ac:dyDescent="0.35">
      <c r="G3">
        <v>2</v>
      </c>
    </row>
    <row r="37" spans="8:29" x14ac:dyDescent="0.35">
      <c r="H37" s="4"/>
      <c r="R37" s="4"/>
      <c r="S37" s="1"/>
      <c r="Y37" s="6"/>
      <c r="Z37" s="5"/>
      <c r="AA37" s="5"/>
      <c r="AB37" s="5"/>
      <c r="AC37" s="5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F9431-BD3A-48CB-AF18-CC127B8B4A15}">
  <dimension ref="A1:AE391"/>
  <sheetViews>
    <sheetView topLeftCell="A352" workbookViewId="0">
      <selection activeCell="U224" sqref="U224"/>
    </sheetView>
  </sheetViews>
  <sheetFormatPr baseColWidth="10" defaultRowHeight="14.5" x14ac:dyDescent="0.35"/>
  <cols>
    <col min="8" max="8" width="11" bestFit="1" customWidth="1"/>
    <col min="16" max="16" width="11" bestFit="1" customWidth="1"/>
    <col min="17" max="17" width="11.81640625" bestFit="1" customWidth="1"/>
    <col min="19" max="19" width="15" bestFit="1" customWidth="1"/>
    <col min="26" max="26" width="11" bestFit="1" customWidth="1"/>
    <col min="30" max="30" width="11" bestFit="1" customWidth="1"/>
  </cols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5965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11</v>
      </c>
      <c r="O1" t="s">
        <v>46</v>
      </c>
      <c r="P1">
        <v>516403</v>
      </c>
      <c r="Q1">
        <v>52854144400030</v>
      </c>
      <c r="R1" s="4" t="s">
        <v>47</v>
      </c>
      <c r="S1" s="1">
        <v>45845.693749999999</v>
      </c>
      <c r="T1" t="s">
        <v>48</v>
      </c>
      <c r="U1" t="s">
        <v>49</v>
      </c>
      <c r="V1" t="s">
        <v>50</v>
      </c>
      <c r="W1" t="s">
        <v>14</v>
      </c>
      <c r="X1" t="s">
        <v>15</v>
      </c>
      <c r="Y1" s="6" t="str">
        <f>+IF(G1=N1,"Domestique","Autre")</f>
        <v>Domestique</v>
      </c>
      <c r="Z1" s="5">
        <v>0.85</v>
      </c>
      <c r="AA1" s="5" t="s">
        <v>1268</v>
      </c>
      <c r="AB1" s="5" t="s">
        <v>1269</v>
      </c>
      <c r="AC1" s="5" t="s">
        <v>1270</v>
      </c>
      <c r="AD1">
        <f>COUNTIFS($AE$2:$AE$2458,AE1)</f>
        <v>4</v>
      </c>
      <c r="AE1" t="str">
        <f>+B1&amp;C1&amp;D1&amp;E1&amp;F1&amp;G1&amp;H1&amp;I1&amp;J1&amp;K1&amp;L1&amp;M1&amp;N1</f>
        <v>En face-Ã -faceSociÃ©tÃ© ou assimilÃ©eBÃ©nÃ©ficiaire non PPE&lt; 12 moisComplet Ã  jourFrance [FR]5965Aucune occurence (12 mois glissants)VADCB/Visa MastercardUniquee-paiement avec 3D SecureFrance [FR]</v>
      </c>
    </row>
    <row r="2" spans="1:31" x14ac:dyDescent="0.35">
      <c r="A2" t="s">
        <v>6</v>
      </c>
      <c r="B2" t="s">
        <v>10</v>
      </c>
      <c r="C2" t="s">
        <v>16</v>
      </c>
      <c r="D2" t="s">
        <v>19</v>
      </c>
      <c r="E2" t="s">
        <v>17</v>
      </c>
      <c r="F2" t="s">
        <v>18</v>
      </c>
      <c r="G2" t="s">
        <v>11</v>
      </c>
      <c r="H2" s="4">
        <v>5965</v>
      </c>
      <c r="I2" t="s">
        <v>24</v>
      </c>
      <c r="J2" t="s">
        <v>37</v>
      </c>
      <c r="K2" t="s">
        <v>20</v>
      </c>
      <c r="L2" t="s">
        <v>22</v>
      </c>
      <c r="M2" t="s">
        <v>23</v>
      </c>
      <c r="N2" t="s">
        <v>11</v>
      </c>
      <c r="O2" t="s">
        <v>108</v>
      </c>
      <c r="P2">
        <v>481428</v>
      </c>
      <c r="Q2">
        <v>82385893100020</v>
      </c>
      <c r="R2" s="4" t="s">
        <v>109</v>
      </c>
      <c r="S2" s="1">
        <v>45741.600694444445</v>
      </c>
      <c r="T2" t="s">
        <v>110</v>
      </c>
      <c r="U2" t="s">
        <v>111</v>
      </c>
      <c r="V2" t="s">
        <v>112</v>
      </c>
      <c r="W2" t="s">
        <v>14</v>
      </c>
      <c r="X2" t="s">
        <v>15</v>
      </c>
      <c r="Y2" s="6" t="str">
        <f>+IF(G2=N2,"Domestique","Autre")</f>
        <v>Domestique</v>
      </c>
      <c r="Z2" s="5">
        <v>0.85</v>
      </c>
      <c r="AA2" s="5" t="s">
        <v>1268</v>
      </c>
      <c r="AB2" s="5" t="s">
        <v>1269</v>
      </c>
      <c r="AC2" s="5" t="s">
        <v>1270</v>
      </c>
      <c r="AD2">
        <f>COUNTIFS($AE$2:$AE$2458,AE2)</f>
        <v>4</v>
      </c>
      <c r="AE2" t="str">
        <f>+B2&amp;C2&amp;D2&amp;E2&amp;F2&amp;G2&amp;H2&amp;I2&amp;J2&amp;K2&amp;L2&amp;M2&amp;N2</f>
        <v>En face-Ã -faceSociÃ©tÃ© ou assimilÃ©eBÃ©nÃ©ficiaire non PPE&lt; 12 moisComplet Ã  jourFrance [FR]5965Aucune occurence (12 mois glissants)VADCB/Visa MastercardUniquee-paiement avec 3D SecureFrance [FR]</v>
      </c>
    </row>
    <row r="3" spans="1:31" x14ac:dyDescent="0.35">
      <c r="A3" t="s">
        <v>6</v>
      </c>
      <c r="B3" t="s">
        <v>10</v>
      </c>
      <c r="C3" t="s">
        <v>16</v>
      </c>
      <c r="D3" t="s">
        <v>19</v>
      </c>
      <c r="E3" t="s">
        <v>17</v>
      </c>
      <c r="F3" t="s">
        <v>18</v>
      </c>
      <c r="G3" t="s">
        <v>11</v>
      </c>
      <c r="H3" s="4">
        <v>5965</v>
      </c>
      <c r="I3" t="s">
        <v>24</v>
      </c>
      <c r="J3" t="s">
        <v>37</v>
      </c>
      <c r="K3" t="s">
        <v>20</v>
      </c>
      <c r="L3" t="s">
        <v>22</v>
      </c>
      <c r="M3" t="s">
        <v>23</v>
      </c>
      <c r="N3" t="s">
        <v>11</v>
      </c>
      <c r="O3" t="s">
        <v>392</v>
      </c>
      <c r="P3">
        <v>421174</v>
      </c>
      <c r="Q3">
        <v>49161879900044</v>
      </c>
      <c r="R3" s="4" t="s">
        <v>47</v>
      </c>
      <c r="S3" s="1">
        <v>45566.477777777778</v>
      </c>
      <c r="T3" t="s">
        <v>393</v>
      </c>
      <c r="U3" t="s">
        <v>49</v>
      </c>
      <c r="V3" t="s">
        <v>394</v>
      </c>
      <c r="W3" t="s">
        <v>14</v>
      </c>
      <c r="X3" t="s">
        <v>15</v>
      </c>
      <c r="Y3" s="6" t="str">
        <f>+IF(G3=N3,"Domestique","Autre")</f>
        <v>Domestique</v>
      </c>
      <c r="Z3" s="5">
        <v>0.85</v>
      </c>
      <c r="AA3" s="5" t="s">
        <v>1268</v>
      </c>
      <c r="AB3" s="5" t="s">
        <v>1269</v>
      </c>
      <c r="AC3" s="5" t="s">
        <v>1270</v>
      </c>
      <c r="AD3">
        <f>COUNTIFS($AE$2:$AE$2458,AE3)</f>
        <v>4</v>
      </c>
      <c r="AE3" t="str">
        <f>+B3&amp;C3&amp;D3&amp;E3&amp;F3&amp;G3&amp;H3&amp;I3&amp;J3&amp;K3&amp;L3&amp;M3&amp;N3</f>
        <v>En face-Ã -faceSociÃ©tÃ© ou assimilÃ©eBÃ©nÃ©ficiaire non PPE&lt; 12 moisComplet Ã  jourFrance [FR]5965Aucune occurence (12 mois glissants)VADCB/Visa MastercardUniquee-paiement avec 3D SecureFrance [FR]</v>
      </c>
    </row>
    <row r="4" spans="1:31" x14ac:dyDescent="0.35">
      <c r="A4" t="s">
        <v>6</v>
      </c>
      <c r="B4" t="s">
        <v>10</v>
      </c>
      <c r="C4" t="s">
        <v>16</v>
      </c>
      <c r="D4" t="s">
        <v>19</v>
      </c>
      <c r="E4" t="s">
        <v>17</v>
      </c>
      <c r="F4" t="s">
        <v>18</v>
      </c>
      <c r="G4" t="s">
        <v>11</v>
      </c>
      <c r="H4" s="4">
        <v>5965</v>
      </c>
      <c r="I4" t="s">
        <v>24</v>
      </c>
      <c r="J4" t="s">
        <v>37</v>
      </c>
      <c r="K4" t="s">
        <v>20</v>
      </c>
      <c r="L4" t="s">
        <v>22</v>
      </c>
      <c r="M4" t="s">
        <v>23</v>
      </c>
      <c r="N4" t="s">
        <v>11</v>
      </c>
      <c r="O4" t="s">
        <v>395</v>
      </c>
      <c r="P4">
        <v>421168</v>
      </c>
      <c r="Q4">
        <v>80517558500043</v>
      </c>
      <c r="R4" s="4" t="s">
        <v>47</v>
      </c>
      <c r="S4" s="1">
        <v>45566.465277777781</v>
      </c>
      <c r="T4" t="s">
        <v>396</v>
      </c>
      <c r="U4" t="s">
        <v>49</v>
      </c>
      <c r="V4" t="s">
        <v>397</v>
      </c>
      <c r="W4" t="s">
        <v>14</v>
      </c>
      <c r="X4" t="s">
        <v>15</v>
      </c>
      <c r="Y4" s="6" t="str">
        <f>+IF(G4=N4,"Domestique","Autre")</f>
        <v>Domestique</v>
      </c>
      <c r="Z4" s="5">
        <v>0.85</v>
      </c>
      <c r="AA4" s="5" t="s">
        <v>1268</v>
      </c>
      <c r="AB4" s="5" t="s">
        <v>1269</v>
      </c>
      <c r="AC4" s="5" t="s">
        <v>1270</v>
      </c>
      <c r="AD4">
        <f>COUNTIFS($AE$2:$AE$2458,AE4)</f>
        <v>4</v>
      </c>
      <c r="AE4" t="str">
        <f>+B4&amp;C4&amp;D4&amp;E4&amp;F4&amp;G4&amp;H4&amp;I4&amp;J4&amp;K4&amp;L4&amp;M4&amp;N4</f>
        <v>En face-Ã -faceSociÃ©tÃ© ou assimilÃ©eBÃ©nÃ©ficiaire non PPE&lt; 12 moisComplet Ã  jourFrance [FR]5965Aucune occurence (12 mois glissants)VADCB/Visa MastercardUniquee-paiement avec 3D SecureFrance [FR]</v>
      </c>
    </row>
    <row r="5" spans="1:31" x14ac:dyDescent="0.35">
      <c r="A5" t="s">
        <v>6</v>
      </c>
      <c r="B5" t="s">
        <v>10</v>
      </c>
      <c r="C5" t="s">
        <v>16</v>
      </c>
      <c r="D5" t="s">
        <v>19</v>
      </c>
      <c r="E5" t="s">
        <v>17</v>
      </c>
      <c r="F5" t="s">
        <v>18</v>
      </c>
      <c r="G5" t="s">
        <v>11</v>
      </c>
      <c r="H5" s="4">
        <v>5965</v>
      </c>
      <c r="I5" t="s">
        <v>24</v>
      </c>
      <c r="J5" t="s">
        <v>37</v>
      </c>
      <c r="K5" t="s">
        <v>20</v>
      </c>
      <c r="L5" t="s">
        <v>22</v>
      </c>
      <c r="M5" t="s">
        <v>23</v>
      </c>
      <c r="N5" t="s">
        <v>11</v>
      </c>
      <c r="O5" t="s">
        <v>398</v>
      </c>
      <c r="P5">
        <v>421149</v>
      </c>
      <c r="Q5">
        <v>44097550600039</v>
      </c>
      <c r="R5" s="4"/>
      <c r="S5" s="1">
        <v>45566.452777777777</v>
      </c>
      <c r="T5" t="s">
        <v>399</v>
      </c>
      <c r="U5" t="s">
        <v>49</v>
      </c>
      <c r="V5" t="s">
        <v>400</v>
      </c>
      <c r="W5" t="s">
        <v>14</v>
      </c>
      <c r="X5" t="s">
        <v>15</v>
      </c>
      <c r="Y5" s="6" t="str">
        <f>+IF(G5=N5,"Domestique","Autre")</f>
        <v>Domestique</v>
      </c>
      <c r="Z5" s="5">
        <v>0.85</v>
      </c>
      <c r="AA5" s="5" t="s">
        <v>1268</v>
      </c>
      <c r="AB5" s="5" t="s">
        <v>1269</v>
      </c>
      <c r="AC5" s="5" t="s">
        <v>1270</v>
      </c>
      <c r="AD5">
        <f>COUNTIFS($AE$2:$AE$2458,AE5)</f>
        <v>4</v>
      </c>
      <c r="AE5" t="str">
        <f>+B5&amp;C5&amp;D5&amp;E5&amp;F5&amp;G5&amp;H5&amp;I5&amp;J5&amp;K5&amp;L5&amp;M5&amp;N5</f>
        <v>En face-Ã -faceSociÃ©tÃ© ou assimilÃ©eBÃ©nÃ©ficiaire non PPE&lt; 12 moisComplet Ã  jourFrance [FR]5965Aucune occurence (12 mois glissants)VADCB/Visa MastercardUniquee-paiement avec 3D SecureFrance [FR]</v>
      </c>
    </row>
    <row r="6" spans="1:31" x14ac:dyDescent="0.35">
      <c r="G6">
        <v>5</v>
      </c>
    </row>
    <row r="39" spans="1:31" s="58" customFormat="1" x14ac:dyDescent="0.35">
      <c r="A39" s="58" t="s">
        <v>6</v>
      </c>
      <c r="B39" s="58" t="s">
        <v>10</v>
      </c>
      <c r="C39" s="58" t="s">
        <v>16</v>
      </c>
      <c r="D39" s="58" t="s">
        <v>19</v>
      </c>
      <c r="E39" s="58" t="s">
        <v>17</v>
      </c>
      <c r="F39" s="58" t="s">
        <v>18</v>
      </c>
      <c r="G39" s="58" t="s">
        <v>11</v>
      </c>
      <c r="H39" s="59">
        <v>7399</v>
      </c>
      <c r="I39" s="58" t="s">
        <v>24</v>
      </c>
      <c r="J39" s="58" t="s">
        <v>37</v>
      </c>
      <c r="K39" s="58" t="s">
        <v>20</v>
      </c>
      <c r="L39" s="58" t="s">
        <v>22</v>
      </c>
      <c r="M39" s="58" t="s">
        <v>23</v>
      </c>
      <c r="N39" s="58" t="s">
        <v>11</v>
      </c>
      <c r="O39" s="58" t="s">
        <v>879</v>
      </c>
      <c r="P39" s="58">
        <v>373271</v>
      </c>
      <c r="Q39" s="58">
        <v>53096623300047</v>
      </c>
      <c r="R39" s="59" t="s">
        <v>880</v>
      </c>
      <c r="S39" s="60">
        <v>45434.459722222222</v>
      </c>
      <c r="T39" s="58" t="s">
        <v>881</v>
      </c>
      <c r="U39" s="58" t="s">
        <v>79</v>
      </c>
      <c r="V39" s="58" t="s">
        <v>882</v>
      </c>
      <c r="W39" s="58" t="s">
        <v>14</v>
      </c>
      <c r="X39" s="58" t="s">
        <v>883</v>
      </c>
      <c r="Y39" s="61" t="str">
        <f>+IF(G39=N39,"Domestique","Autre")</f>
        <v>Domestique</v>
      </c>
      <c r="Z39" s="58">
        <v>0.85</v>
      </c>
      <c r="AA39" s="58" t="s">
        <v>1268</v>
      </c>
      <c r="AB39" s="58" t="s">
        <v>1269</v>
      </c>
      <c r="AC39" s="58" t="s">
        <v>1270</v>
      </c>
      <c r="AD39" s="58">
        <f>COUNTIFS($AE$2:$AE$2458,AE39)</f>
        <v>1</v>
      </c>
      <c r="AE39" s="58" t="str">
        <f>+B39&amp;C39&amp;D39&amp;E39&amp;F39&amp;G39&amp;H39&amp;I39&amp;J39&amp;K39&amp;L39&amp;M39&amp;N39</f>
        <v>En face-Ã -faceSociÃ©tÃ© ou assimilÃ©eBÃ©nÃ©ficiaire non PPE&lt; 12 moisComplet Ã  jourFrance [FR]7399Aucune occurence (12 mois glissants)VADCB/Visa MastercardUniquee-paiement avec 3D SecureFrance [FR]</v>
      </c>
    </row>
    <row r="40" spans="1:31" x14ac:dyDescent="0.35">
      <c r="G40">
        <v>1</v>
      </c>
    </row>
    <row r="74" spans="1:31" x14ac:dyDescent="0.35">
      <c r="A74" t="s">
        <v>6</v>
      </c>
      <c r="B74" t="s">
        <v>10</v>
      </c>
      <c r="C74" t="s">
        <v>16</v>
      </c>
      <c r="D74" t="s">
        <v>19</v>
      </c>
      <c r="E74" t="s">
        <v>17</v>
      </c>
      <c r="F74" t="s">
        <v>18</v>
      </c>
      <c r="G74" t="s">
        <v>11</v>
      </c>
      <c r="H74" s="4">
        <v>4722</v>
      </c>
      <c r="I74" t="s">
        <v>24</v>
      </c>
      <c r="J74" t="s">
        <v>37</v>
      </c>
      <c r="K74" t="s">
        <v>20</v>
      </c>
      <c r="L74" t="s">
        <v>22</v>
      </c>
      <c r="M74" t="s">
        <v>23</v>
      </c>
      <c r="N74" t="s">
        <v>11</v>
      </c>
      <c r="O74" t="s">
        <v>144</v>
      </c>
      <c r="P74">
        <v>474634</v>
      </c>
      <c r="Q74">
        <v>53439336800012</v>
      </c>
      <c r="R74" s="4" t="s">
        <v>145</v>
      </c>
      <c r="S74" s="1">
        <v>45720.675694444442</v>
      </c>
      <c r="T74" t="s">
        <v>146</v>
      </c>
      <c r="U74" t="s">
        <v>147</v>
      </c>
      <c r="V74" t="s">
        <v>148</v>
      </c>
      <c r="W74" t="s">
        <v>14</v>
      </c>
      <c r="X74" t="s">
        <v>149</v>
      </c>
      <c r="Y74" s="6" t="str">
        <f>+IF(G74=N74,"Domestique","Autre")</f>
        <v>Domestique</v>
      </c>
      <c r="Z74" s="5">
        <v>0.85</v>
      </c>
      <c r="AA74" s="5" t="s">
        <v>1268</v>
      </c>
      <c r="AB74" s="5" t="s">
        <v>1269</v>
      </c>
      <c r="AC74" s="5" t="s">
        <v>1270</v>
      </c>
      <c r="AD74">
        <f>COUNTIFS($AE$2:$AE$2458,AE74)</f>
        <v>2</v>
      </c>
      <c r="AE74" t="str">
        <f>+B74&amp;C74&amp;D74&amp;E74&amp;F74&amp;G74&amp;H74&amp;I74&amp;J74&amp;K74&amp;L74&amp;M74&amp;N74</f>
        <v>En face-Ã -faceSociÃ©tÃ© ou assimilÃ©eBÃ©nÃ©ficiaire non PPE&lt; 12 moisComplet Ã  jourFrance [FR]4722Aucune occurence (12 mois glissants)VADCB/Visa MastercardUniquee-paiement avec 3D SecureFrance [FR]</v>
      </c>
    </row>
    <row r="75" spans="1:31" x14ac:dyDescent="0.35">
      <c r="A75" t="s">
        <v>6</v>
      </c>
      <c r="B75" t="s">
        <v>10</v>
      </c>
      <c r="C75" t="s">
        <v>16</v>
      </c>
      <c r="D75" t="s">
        <v>19</v>
      </c>
      <c r="E75" t="s">
        <v>17</v>
      </c>
      <c r="F75" t="s">
        <v>18</v>
      </c>
      <c r="G75" t="s">
        <v>11</v>
      </c>
      <c r="H75" s="4">
        <v>4722</v>
      </c>
      <c r="I75" t="s">
        <v>24</v>
      </c>
      <c r="J75" t="s">
        <v>37</v>
      </c>
      <c r="K75" t="s">
        <v>20</v>
      </c>
      <c r="L75" t="s">
        <v>22</v>
      </c>
      <c r="M75" t="s">
        <v>23</v>
      </c>
      <c r="N75" t="s">
        <v>11</v>
      </c>
      <c r="O75" t="s">
        <v>908</v>
      </c>
      <c r="P75">
        <v>354359</v>
      </c>
      <c r="Q75">
        <v>31545901600046</v>
      </c>
      <c r="R75" s="4" t="s">
        <v>145</v>
      </c>
      <c r="S75" s="1">
        <v>45384.697222222225</v>
      </c>
      <c r="T75" t="s">
        <v>909</v>
      </c>
      <c r="U75" t="s">
        <v>910</v>
      </c>
      <c r="V75" t="s">
        <v>911</v>
      </c>
      <c r="W75" t="s">
        <v>14</v>
      </c>
      <c r="X75" t="s">
        <v>15</v>
      </c>
      <c r="Y75" s="6" t="str">
        <f>+IF(G75=N75,"Domestique","Autre")</f>
        <v>Domestique</v>
      </c>
      <c r="Z75" s="5">
        <v>0.85</v>
      </c>
      <c r="AA75" s="5" t="s">
        <v>1268</v>
      </c>
      <c r="AB75" s="5" t="s">
        <v>1269</v>
      </c>
      <c r="AC75" s="5" t="s">
        <v>1270</v>
      </c>
      <c r="AD75">
        <f>COUNTIFS($AE$2:$AE$2458,AE75)</f>
        <v>2</v>
      </c>
      <c r="AE75" t="str">
        <f>+B75&amp;C75&amp;D75&amp;E75&amp;F75&amp;G75&amp;H75&amp;I75&amp;J75&amp;K75&amp;L75&amp;M75&amp;N75</f>
        <v>En face-Ã -faceSociÃ©tÃ© ou assimilÃ©eBÃ©nÃ©ficiaire non PPE&lt; 12 moisComplet Ã  jourFrance [FR]4722Aucune occurence (12 mois glissants)VADCB/Visa MastercardUniquee-paiement avec 3D SecureFrance [FR]</v>
      </c>
    </row>
    <row r="76" spans="1:31" x14ac:dyDescent="0.35">
      <c r="G76">
        <v>2</v>
      </c>
    </row>
    <row r="110" spans="1:31" x14ac:dyDescent="0.35">
      <c r="A110" t="s">
        <v>6</v>
      </c>
      <c r="B110" t="s">
        <v>10</v>
      </c>
      <c r="C110" t="s">
        <v>16</v>
      </c>
      <c r="D110" t="s">
        <v>19</v>
      </c>
      <c r="E110" t="s">
        <v>17</v>
      </c>
      <c r="F110" t="s">
        <v>18</v>
      </c>
      <c r="G110" t="s">
        <v>11</v>
      </c>
      <c r="H110" s="4">
        <v>7513</v>
      </c>
      <c r="I110" t="s">
        <v>24</v>
      </c>
      <c r="J110" t="s">
        <v>21</v>
      </c>
      <c r="K110" t="s">
        <v>20</v>
      </c>
      <c r="L110" t="s">
        <v>22</v>
      </c>
      <c r="M110" t="s">
        <v>23</v>
      </c>
      <c r="N110" t="s">
        <v>11</v>
      </c>
      <c r="O110" t="s">
        <v>70</v>
      </c>
      <c r="P110">
        <v>502931</v>
      </c>
      <c r="Q110">
        <v>93378156900019</v>
      </c>
      <c r="R110" s="4" t="s">
        <v>71</v>
      </c>
      <c r="S110" s="1">
        <v>45804.409722222219</v>
      </c>
      <c r="T110" t="s">
        <v>72</v>
      </c>
      <c r="U110" t="s">
        <v>42</v>
      </c>
      <c r="V110" t="s">
        <v>73</v>
      </c>
      <c r="W110" t="s">
        <v>14</v>
      </c>
      <c r="X110" t="s">
        <v>15</v>
      </c>
      <c r="Y110" s="6" t="str">
        <f>+IF(G110=N110,"Domestique","Autre")</f>
        <v>Domestique</v>
      </c>
      <c r="Z110" s="5">
        <v>0.85</v>
      </c>
      <c r="AA110" s="5" t="s">
        <v>1268</v>
      </c>
      <c r="AB110" s="5" t="s">
        <v>1269</v>
      </c>
      <c r="AC110" s="5" t="s">
        <v>1270</v>
      </c>
      <c r="AD110">
        <f>COUNTIFS($AE$2:$AE$2458,AE110)</f>
        <v>1</v>
      </c>
      <c r="AE110" t="str">
        <f>+B110&amp;C110&amp;D110&amp;E110&amp;F110&amp;G110&amp;H110&amp;I110&amp;J110&amp;K110&amp;L110&amp;M110&amp;N110</f>
        <v>En face-Ã -faceSociÃ©tÃ© ou assimilÃ©eBÃ©nÃ©ficiaire non PPE&lt; 12 moisComplet Ã  jourFrance [FR]7513Aucune occurence (12 mois glissants)ProximitÃ© et VADCB/Visa MastercardUniquee-paiement avec 3D SecureFrance [FR]</v>
      </c>
    </row>
    <row r="111" spans="1:31" x14ac:dyDescent="0.35">
      <c r="G111">
        <v>1</v>
      </c>
    </row>
    <row r="146" spans="1:31" x14ac:dyDescent="0.35">
      <c r="A146" t="s">
        <v>6</v>
      </c>
      <c r="B146" t="s">
        <v>10</v>
      </c>
      <c r="C146" t="s">
        <v>16</v>
      </c>
      <c r="D146" t="s">
        <v>19</v>
      </c>
      <c r="E146" t="s">
        <v>17</v>
      </c>
      <c r="F146" t="s">
        <v>18</v>
      </c>
      <c r="G146" t="s">
        <v>11</v>
      </c>
      <c r="H146" s="4">
        <v>7372</v>
      </c>
      <c r="I146" t="s">
        <v>24</v>
      </c>
      <c r="J146" t="s">
        <v>37</v>
      </c>
      <c r="K146" t="s">
        <v>20</v>
      </c>
      <c r="L146" t="s">
        <v>22</v>
      </c>
      <c r="M146" t="s">
        <v>23</v>
      </c>
      <c r="N146" t="s">
        <v>11</v>
      </c>
      <c r="O146" t="s">
        <v>96</v>
      </c>
      <c r="P146">
        <v>488358</v>
      </c>
      <c r="Q146">
        <v>41443819200075</v>
      </c>
      <c r="R146" s="4" t="s">
        <v>97</v>
      </c>
      <c r="S146" s="1">
        <v>45757.643055555556</v>
      </c>
      <c r="T146" t="s">
        <v>98</v>
      </c>
      <c r="U146" t="s">
        <v>12</v>
      </c>
      <c r="V146" t="s">
        <v>99</v>
      </c>
      <c r="W146" t="s">
        <v>14</v>
      </c>
      <c r="X146" t="s">
        <v>15</v>
      </c>
      <c r="Y146" s="6" t="str">
        <f>+IF(G146=N146,"Domestique","Autre")</f>
        <v>Domestique</v>
      </c>
      <c r="Z146" s="5">
        <v>0.85</v>
      </c>
      <c r="AA146" s="5" t="s">
        <v>1268</v>
      </c>
      <c r="AB146" s="5" t="s">
        <v>1269</v>
      </c>
      <c r="AC146" s="5" t="s">
        <v>1270</v>
      </c>
      <c r="AD146">
        <f>COUNTIFS($AE$2:$AE$2458,AE146)</f>
        <v>1</v>
      </c>
      <c r="AE146" t="str">
        <f>+B146&amp;C146&amp;D146&amp;E146&amp;F146&amp;G146&amp;H146&amp;I146&amp;J146&amp;K146&amp;L146&amp;M146&amp;N146</f>
        <v>En face-Ã -faceSociÃ©tÃ© ou assimilÃ©eBÃ©nÃ©ficiaire non PPE&lt; 12 moisComplet Ã  jourFrance [FR]7372Aucune occurence (12 mois glissants)VADCB/Visa MastercardUniquee-paiement avec 3D SecureFrance [FR]</v>
      </c>
    </row>
    <row r="147" spans="1:31" x14ac:dyDescent="0.35">
      <c r="G147">
        <v>1</v>
      </c>
    </row>
    <row r="181" spans="1:31" x14ac:dyDescent="0.35">
      <c r="A181" t="s">
        <v>6</v>
      </c>
      <c r="B181" t="s">
        <v>10</v>
      </c>
      <c r="C181" t="s">
        <v>16</v>
      </c>
      <c r="D181" t="s">
        <v>19</v>
      </c>
      <c r="E181" t="s">
        <v>17</v>
      </c>
      <c r="F181" t="s">
        <v>18</v>
      </c>
      <c r="G181" t="s">
        <v>11</v>
      </c>
      <c r="H181" s="4">
        <v>5200</v>
      </c>
      <c r="I181" t="s">
        <v>24</v>
      </c>
      <c r="J181" t="s">
        <v>37</v>
      </c>
      <c r="K181" t="s">
        <v>20</v>
      </c>
      <c r="L181" t="s">
        <v>22</v>
      </c>
      <c r="M181" t="s">
        <v>23</v>
      </c>
      <c r="N181" t="s">
        <v>11</v>
      </c>
      <c r="O181" t="s">
        <v>128</v>
      </c>
      <c r="P181">
        <v>478734</v>
      </c>
      <c r="Q181">
        <v>41809639203087</v>
      </c>
      <c r="R181" s="4" t="s">
        <v>129</v>
      </c>
      <c r="S181" s="1">
        <v>45733.644444444442</v>
      </c>
      <c r="T181" t="s">
        <v>130</v>
      </c>
      <c r="U181" t="s">
        <v>35</v>
      </c>
      <c r="V181" t="s">
        <v>131</v>
      </c>
      <c r="W181" t="s">
        <v>14</v>
      </c>
      <c r="X181" t="s">
        <v>15</v>
      </c>
      <c r="Y181" s="6" t="str">
        <f>+IF(G181=N181,"Domestique","Autre")</f>
        <v>Domestique</v>
      </c>
      <c r="Z181" s="5">
        <v>0.85</v>
      </c>
      <c r="AA181" s="5" t="s">
        <v>1268</v>
      </c>
      <c r="AB181" s="5" t="s">
        <v>1269</v>
      </c>
      <c r="AC181" s="5" t="s">
        <v>1270</v>
      </c>
      <c r="AD181">
        <f>COUNTIFS($AE$2:$AE$2458,AE181)</f>
        <v>1</v>
      </c>
      <c r="AE181" t="str">
        <f>+B181&amp;C181&amp;D181&amp;E181&amp;F181&amp;G181&amp;H181&amp;I181&amp;J181&amp;K181&amp;L181&amp;M181&amp;N181</f>
        <v>En face-Ã -faceSociÃ©tÃ© ou assimilÃ©eBÃ©nÃ©ficiaire non PPE&lt; 12 moisComplet Ã  jourFrance [FR]5200Aucune occurence (12 mois glissants)VADCB/Visa MastercardUniquee-paiement avec 3D SecureFrance [FR]</v>
      </c>
    </row>
    <row r="182" spans="1:31" x14ac:dyDescent="0.35">
      <c r="G182">
        <v>1</v>
      </c>
    </row>
    <row r="215" spans="1:31" x14ac:dyDescent="0.35">
      <c r="A215" t="s">
        <v>6</v>
      </c>
      <c r="B215" t="s">
        <v>10</v>
      </c>
      <c r="C215" t="s">
        <v>16</v>
      </c>
      <c r="D215" t="s">
        <v>19</v>
      </c>
      <c r="E215" t="s">
        <v>17</v>
      </c>
      <c r="F215" t="s">
        <v>18</v>
      </c>
      <c r="G215" t="s">
        <v>11</v>
      </c>
      <c r="H215" s="4">
        <v>5935</v>
      </c>
      <c r="I215" t="s">
        <v>24</v>
      </c>
      <c r="J215" t="s">
        <v>37</v>
      </c>
      <c r="K215" t="s">
        <v>20</v>
      </c>
      <c r="L215" t="s">
        <v>22</v>
      </c>
      <c r="M215" t="s">
        <v>23</v>
      </c>
      <c r="N215" t="s">
        <v>11</v>
      </c>
      <c r="O215" t="s">
        <v>160</v>
      </c>
      <c r="P215">
        <v>471455</v>
      </c>
      <c r="Q215">
        <v>58209337300063</v>
      </c>
      <c r="R215" s="4" t="s">
        <v>47</v>
      </c>
      <c r="S215" s="1">
        <v>45709.695833333331</v>
      </c>
      <c r="T215" t="s">
        <v>161</v>
      </c>
      <c r="U215" t="s">
        <v>49</v>
      </c>
      <c r="V215" t="s">
        <v>162</v>
      </c>
      <c r="W215" t="s">
        <v>14</v>
      </c>
      <c r="X215" t="s">
        <v>15</v>
      </c>
      <c r="Y215" s="6" t="str">
        <f>+IF(G215=N215,"Domestique","Autre")</f>
        <v>Domestique</v>
      </c>
      <c r="Z215" s="5">
        <v>0.85</v>
      </c>
      <c r="AA215" s="5" t="s">
        <v>1268</v>
      </c>
      <c r="AB215" s="5" t="s">
        <v>1269</v>
      </c>
      <c r="AC215" s="5" t="s">
        <v>1270</v>
      </c>
      <c r="AD215">
        <f>COUNTIFS($AE$2:$AE$2458,AE215)</f>
        <v>1</v>
      </c>
      <c r="AE215" t="str">
        <f>+B215&amp;C215&amp;D215&amp;E215&amp;F215&amp;G215&amp;H215&amp;I215&amp;J215&amp;K215&amp;L215&amp;M215&amp;N215</f>
        <v>En face-Ã -faceSociÃ©tÃ© ou assimilÃ©eBÃ©nÃ©ficiaire non PPE&lt; 12 moisComplet Ã  jourFrance [FR]5935Aucune occurence (12 mois glissants)VADCB/Visa MastercardUniquee-paiement avec 3D SecureFrance [FR]</v>
      </c>
    </row>
    <row r="216" spans="1:31" x14ac:dyDescent="0.35">
      <c r="G216">
        <v>1</v>
      </c>
    </row>
    <row r="250" spans="1:31" x14ac:dyDescent="0.35">
      <c r="A250" t="s">
        <v>6</v>
      </c>
      <c r="B250" t="s">
        <v>10</v>
      </c>
      <c r="C250" t="s">
        <v>16</v>
      </c>
      <c r="D250" t="s">
        <v>19</v>
      </c>
      <c r="E250" t="s">
        <v>17</v>
      </c>
      <c r="F250" t="s">
        <v>18</v>
      </c>
      <c r="G250" t="s">
        <v>11</v>
      </c>
      <c r="H250" s="4">
        <v>5411</v>
      </c>
      <c r="I250" t="s">
        <v>24</v>
      </c>
      <c r="J250" t="s">
        <v>37</v>
      </c>
      <c r="K250" t="s">
        <v>20</v>
      </c>
      <c r="L250" t="s">
        <v>22</v>
      </c>
      <c r="M250" t="s">
        <v>23</v>
      </c>
      <c r="N250" t="s">
        <v>11</v>
      </c>
      <c r="O250" t="s">
        <v>384</v>
      </c>
      <c r="P250">
        <v>421737</v>
      </c>
      <c r="Q250">
        <v>42130771100026</v>
      </c>
      <c r="R250" s="4" t="s">
        <v>385</v>
      </c>
      <c r="S250" s="1">
        <v>45567.609722222223</v>
      </c>
      <c r="T250" t="s">
        <v>386</v>
      </c>
      <c r="U250" t="s">
        <v>387</v>
      </c>
      <c r="V250" t="s">
        <v>388</v>
      </c>
      <c r="W250" t="s">
        <v>14</v>
      </c>
      <c r="X250" t="s">
        <v>15</v>
      </c>
      <c r="Y250" s="6" t="str">
        <f>+IF(G250=N250,"Domestique","Autre")</f>
        <v>Domestique</v>
      </c>
      <c r="Z250" s="5">
        <v>0.85</v>
      </c>
      <c r="AA250" s="5" t="s">
        <v>1268</v>
      </c>
      <c r="AB250" s="5" t="s">
        <v>1269</v>
      </c>
      <c r="AC250" s="5" t="s">
        <v>1270</v>
      </c>
      <c r="AD250">
        <f>COUNTIFS($AE$2:$AE$2458,AE250)</f>
        <v>1</v>
      </c>
      <c r="AE250" t="str">
        <f>+B250&amp;C250&amp;D250&amp;E250&amp;F250&amp;G250&amp;H250&amp;I250&amp;J250&amp;K250&amp;L250&amp;M250&amp;N250</f>
        <v>En face-Ã -faceSociÃ©tÃ© ou assimilÃ©eBÃ©nÃ©ficiaire non PPE&lt; 12 moisComplet Ã  jourFrance [FR]5411Aucune occurence (12 mois glissants)VADCB/Visa MastercardUniquee-paiement avec 3D SecureFrance [FR]</v>
      </c>
    </row>
    <row r="251" spans="1:31" x14ac:dyDescent="0.35">
      <c r="G251">
        <v>1</v>
      </c>
    </row>
    <row r="284" spans="1:31" x14ac:dyDescent="0.35">
      <c r="A284" t="s">
        <v>6</v>
      </c>
      <c r="B284" t="s">
        <v>10</v>
      </c>
      <c r="C284" t="s">
        <v>16</v>
      </c>
      <c r="D284" t="s">
        <v>19</v>
      </c>
      <c r="E284" t="s">
        <v>17</v>
      </c>
      <c r="F284" t="s">
        <v>18</v>
      </c>
      <c r="G284" t="s">
        <v>11</v>
      </c>
      <c r="H284" s="4">
        <v>6300</v>
      </c>
      <c r="I284" t="s">
        <v>24</v>
      </c>
      <c r="J284" t="s">
        <v>37</v>
      </c>
      <c r="K284" t="s">
        <v>20</v>
      </c>
      <c r="L284" t="s">
        <v>22</v>
      </c>
      <c r="M284" t="s">
        <v>23</v>
      </c>
      <c r="N284" t="s">
        <v>11</v>
      </c>
      <c r="O284" t="s">
        <v>884</v>
      </c>
      <c r="P284">
        <v>371746</v>
      </c>
      <c r="Q284">
        <v>80529010300045</v>
      </c>
      <c r="R284" s="4" t="s">
        <v>885</v>
      </c>
      <c r="S284" s="1">
        <v>45429.613888888889</v>
      </c>
      <c r="T284" t="s">
        <v>886</v>
      </c>
      <c r="U284" t="s">
        <v>497</v>
      </c>
      <c r="V284" t="s">
        <v>887</v>
      </c>
      <c r="W284" t="s">
        <v>14</v>
      </c>
      <c r="X284" t="s">
        <v>15</v>
      </c>
      <c r="Y284" s="6" t="str">
        <f>+IF(G284=N284,"Domestique","Autre")</f>
        <v>Domestique</v>
      </c>
      <c r="Z284" s="5">
        <v>0.85</v>
      </c>
      <c r="AA284" s="5" t="s">
        <v>1268</v>
      </c>
      <c r="AB284" s="5" t="s">
        <v>1269</v>
      </c>
      <c r="AC284" s="5" t="s">
        <v>1270</v>
      </c>
      <c r="AD284">
        <f>COUNTIFS($AE$2:$AE$2458,AE284)</f>
        <v>1</v>
      </c>
      <c r="AE284" t="str">
        <f>+B284&amp;C284&amp;D284&amp;E284&amp;F284&amp;G284&amp;H284&amp;I284&amp;J284&amp;K284&amp;L284&amp;M284&amp;N284</f>
        <v>En face-Ã -faceSociÃ©tÃ© ou assimilÃ©eBÃ©nÃ©ficiaire non PPE&lt; 12 moisComplet Ã  jourFrance [FR]6300Aucune occurence (12 mois glissants)VADCB/Visa MastercardUniquee-paiement avec 3D SecureFrance [FR]</v>
      </c>
    </row>
    <row r="285" spans="1:31" x14ac:dyDescent="0.35">
      <c r="G285">
        <v>1</v>
      </c>
    </row>
    <row r="320" spans="1:31" x14ac:dyDescent="0.35">
      <c r="A320" t="s">
        <v>6</v>
      </c>
      <c r="B320" t="s">
        <v>10</v>
      </c>
      <c r="C320" t="s">
        <v>16</v>
      </c>
      <c r="D320" t="s">
        <v>19</v>
      </c>
      <c r="E320" t="s">
        <v>839</v>
      </c>
      <c r="F320" t="s">
        <v>18</v>
      </c>
      <c r="G320" t="s">
        <v>11</v>
      </c>
      <c r="H320" s="4">
        <v>5965</v>
      </c>
      <c r="I320" t="s">
        <v>24</v>
      </c>
      <c r="J320" t="s">
        <v>37</v>
      </c>
      <c r="K320" t="s">
        <v>294</v>
      </c>
      <c r="L320" t="s">
        <v>595</v>
      </c>
      <c r="M320" t="s">
        <v>23</v>
      </c>
      <c r="N320" t="s">
        <v>11</v>
      </c>
      <c r="O320" t="s">
        <v>1025</v>
      </c>
      <c r="P320">
        <v>168340</v>
      </c>
      <c r="Q320">
        <v>48018850700101</v>
      </c>
      <c r="R320" s="4"/>
      <c r="S320" s="1">
        <v>44547.474305555559</v>
      </c>
      <c r="T320" t="s">
        <v>1026</v>
      </c>
      <c r="V320" t="s">
        <v>1027</v>
      </c>
      <c r="W320" t="s">
        <v>14</v>
      </c>
      <c r="X320" t="s">
        <v>883</v>
      </c>
      <c r="Y320" s="6" t="str">
        <f>+IF(G320=N320,"Domestique","Autre")</f>
        <v>Domestique</v>
      </c>
      <c r="Z320" s="5">
        <v>0.85</v>
      </c>
      <c r="AA320" s="5" t="s">
        <v>1268</v>
      </c>
      <c r="AB320" s="5" t="s">
        <v>1269</v>
      </c>
      <c r="AC320" s="5" t="s">
        <v>1270</v>
      </c>
      <c r="AD320">
        <f>COUNTIFS($AE$2:$AE$2458,AE320)</f>
        <v>1</v>
      </c>
      <c r="AE320" t="str">
        <f>+B320&amp;C320&amp;D320&amp;E320&amp;F320&amp;G320&amp;H320&amp;I320&amp;J320&amp;K320&amp;L320&amp;M320&amp;N320</f>
        <v>En face-Ã -faceSociÃ©tÃ© ou assimilÃ©eBÃ©nÃ©ficiaire non PPE&gt; 12 moisComplet Ã  jourFrance [FR]5965Aucune occurence (12 mois glissants)VADTous les Moyens de paiementMultiplee-paiement avec 3D SecureFrance [FR]</v>
      </c>
    </row>
    <row r="321" spans="7:7" x14ac:dyDescent="0.35">
      <c r="G321">
        <v>1</v>
      </c>
    </row>
    <row r="353" spans="1:31" x14ac:dyDescent="0.35">
      <c r="A353" t="s">
        <v>6</v>
      </c>
      <c r="B353" t="s">
        <v>10</v>
      </c>
      <c r="C353" t="s">
        <v>16</v>
      </c>
      <c r="D353" t="s">
        <v>19</v>
      </c>
      <c r="E353" t="s">
        <v>17</v>
      </c>
      <c r="F353" t="s">
        <v>18</v>
      </c>
      <c r="G353" t="s">
        <v>11</v>
      </c>
      <c r="H353" s="4">
        <v>2741</v>
      </c>
      <c r="I353" t="s">
        <v>24</v>
      </c>
      <c r="J353" t="s">
        <v>37</v>
      </c>
      <c r="K353" t="s">
        <v>20</v>
      </c>
      <c r="L353" t="s">
        <v>22</v>
      </c>
      <c r="M353" t="s">
        <v>23</v>
      </c>
      <c r="N353" t="s">
        <v>11</v>
      </c>
      <c r="O353" t="s">
        <v>490</v>
      </c>
      <c r="P353">
        <v>382572</v>
      </c>
      <c r="Q353">
        <v>30057018100010</v>
      </c>
      <c r="R353" s="4" t="s">
        <v>491</v>
      </c>
      <c r="S353" s="1">
        <v>45457.543749999997</v>
      </c>
      <c r="T353" t="s">
        <v>492</v>
      </c>
      <c r="U353" t="s">
        <v>111</v>
      </c>
      <c r="V353" t="s">
        <v>493</v>
      </c>
      <c r="W353" t="s">
        <v>14</v>
      </c>
      <c r="X353" t="s">
        <v>15</v>
      </c>
      <c r="Y353" s="6" t="str">
        <f t="shared" ref="Y353" si="0">+IF(G353=N353,"Domestique","Autre")</f>
        <v>Domestique</v>
      </c>
      <c r="Z353" s="5">
        <v>0.85</v>
      </c>
      <c r="AA353" s="5" t="s">
        <v>1268</v>
      </c>
      <c r="AB353" s="5" t="s">
        <v>1269</v>
      </c>
      <c r="AC353" s="5" t="s">
        <v>1270</v>
      </c>
      <c r="AD353">
        <f t="shared" ref="AD353" si="1">COUNTIFS($AE$2:$AE$2458,AE353)</f>
        <v>1</v>
      </c>
      <c r="AE353" t="str">
        <f t="shared" ref="AE353" si="2">+B353&amp;C353&amp;D353&amp;E353&amp;F353&amp;G353&amp;H353&amp;I353&amp;J353&amp;K353&amp;L353&amp;M353&amp;N353</f>
        <v>En face-Ã -faceSociÃ©tÃ© ou assimilÃ©eBÃ©nÃ©ficiaire non PPE&lt; 12 moisComplet Ã  jourFrance [FR]2741Aucune occurence (12 mois glissants)VADCB/Visa MastercardUniquee-paiement avec 3D SecureFrance [FR]</v>
      </c>
    </row>
    <row r="354" spans="1:31" x14ac:dyDescent="0.35">
      <c r="G354">
        <v>1</v>
      </c>
      <c r="H354" s="4"/>
      <c r="R354" s="4"/>
      <c r="S354" s="1"/>
      <c r="Y354" s="6"/>
      <c r="Z354" s="5"/>
      <c r="AA354" s="5"/>
      <c r="AB354" s="5"/>
      <c r="AC354" s="5"/>
    </row>
    <row r="355" spans="1:31" x14ac:dyDescent="0.35">
      <c r="H355" s="4"/>
      <c r="R355" s="4"/>
      <c r="S355" s="1"/>
      <c r="Y355" s="6"/>
      <c r="Z355" s="5"/>
      <c r="AA355" s="5"/>
      <c r="AB355" s="5"/>
      <c r="AC355" s="5"/>
    </row>
    <row r="356" spans="1:31" x14ac:dyDescent="0.35">
      <c r="H356" s="4"/>
      <c r="R356" s="4"/>
      <c r="S356" s="1"/>
      <c r="Y356" s="6"/>
      <c r="Z356" s="5"/>
      <c r="AA356" s="5"/>
      <c r="AB356" s="5"/>
      <c r="AC356" s="5"/>
    </row>
    <row r="357" spans="1:31" x14ac:dyDescent="0.35">
      <c r="H357" s="4"/>
      <c r="R357" s="4"/>
      <c r="S357" s="1"/>
      <c r="Y357" s="6"/>
      <c r="Z357" s="5"/>
      <c r="AA357" s="5"/>
      <c r="AB357" s="5"/>
      <c r="AC357" s="5"/>
    </row>
    <row r="358" spans="1:31" x14ac:dyDescent="0.35">
      <c r="H358" s="4"/>
      <c r="R358" s="4"/>
      <c r="S358" s="1"/>
      <c r="Y358" s="6"/>
      <c r="Z358" s="5"/>
      <c r="AA358" s="5"/>
      <c r="AB358" s="5"/>
      <c r="AC358" s="5"/>
    </row>
    <row r="359" spans="1:31" x14ac:dyDescent="0.35">
      <c r="H359" s="4"/>
      <c r="R359" s="4"/>
      <c r="S359" s="1"/>
      <c r="Y359" s="6"/>
      <c r="Z359" s="5"/>
      <c r="AA359" s="5"/>
      <c r="AB359" s="5"/>
      <c r="AC359" s="5"/>
    </row>
    <row r="360" spans="1:31" x14ac:dyDescent="0.35">
      <c r="H360" s="4"/>
      <c r="R360" s="4"/>
      <c r="S360" s="1"/>
      <c r="Y360" s="6"/>
      <c r="Z360" s="5"/>
      <c r="AA360" s="5"/>
      <c r="AB360" s="5"/>
      <c r="AC360" s="5"/>
    </row>
    <row r="361" spans="1:31" x14ac:dyDescent="0.35">
      <c r="H361" s="4"/>
      <c r="R361" s="4"/>
      <c r="S361" s="1"/>
      <c r="Y361" s="6"/>
      <c r="Z361" s="5"/>
      <c r="AA361" s="5"/>
      <c r="AB361" s="5"/>
      <c r="AC361" s="5"/>
    </row>
    <row r="362" spans="1:31" x14ac:dyDescent="0.35">
      <c r="H362" s="4"/>
      <c r="R362" s="4"/>
      <c r="S362" s="1"/>
      <c r="Y362" s="6"/>
      <c r="Z362" s="5"/>
      <c r="AA362" s="5"/>
      <c r="AB362" s="5"/>
      <c r="AC362" s="5"/>
    </row>
    <row r="363" spans="1:31" x14ac:dyDescent="0.35">
      <c r="H363" s="4"/>
      <c r="R363" s="4"/>
      <c r="S363" s="1"/>
      <c r="Y363" s="6"/>
      <c r="Z363" s="5"/>
      <c r="AA363" s="5"/>
      <c r="AB363" s="5"/>
      <c r="AC363" s="5"/>
    </row>
    <row r="364" spans="1:31" x14ac:dyDescent="0.35">
      <c r="H364" s="4"/>
      <c r="R364" s="4"/>
      <c r="S364" s="1"/>
      <c r="Y364" s="6"/>
      <c r="Z364" s="5"/>
      <c r="AA364" s="5"/>
      <c r="AB364" s="5"/>
      <c r="AC364" s="5"/>
    </row>
    <row r="365" spans="1:31" x14ac:dyDescent="0.35">
      <c r="H365" s="4"/>
      <c r="R365" s="4"/>
      <c r="S365" s="1"/>
      <c r="Y365" s="6"/>
      <c r="Z365" s="5"/>
      <c r="AA365" s="5"/>
      <c r="AB365" s="5"/>
      <c r="AC365" s="5"/>
    </row>
    <row r="366" spans="1:31" x14ac:dyDescent="0.35">
      <c r="H366" s="4"/>
      <c r="R366" s="4"/>
      <c r="S366" s="1"/>
      <c r="Y366" s="6"/>
      <c r="Z366" s="5"/>
      <c r="AA366" s="5"/>
      <c r="AB366" s="5"/>
      <c r="AC366" s="5"/>
    </row>
    <row r="367" spans="1:31" x14ac:dyDescent="0.35">
      <c r="H367" s="4"/>
      <c r="R367" s="4"/>
      <c r="S367" s="1"/>
      <c r="Y367" s="6"/>
      <c r="Z367" s="5"/>
      <c r="AA367" s="5"/>
      <c r="AB367" s="5"/>
      <c r="AC367" s="5"/>
    </row>
    <row r="368" spans="1:31" x14ac:dyDescent="0.35">
      <c r="H368" s="4"/>
      <c r="R368" s="4"/>
      <c r="S368" s="1"/>
      <c r="Y368" s="6"/>
      <c r="Z368" s="5"/>
      <c r="AA368" s="5"/>
      <c r="AB368" s="5"/>
      <c r="AC368" s="5"/>
    </row>
    <row r="369" spans="8:29" x14ac:dyDescent="0.35">
      <c r="H369" s="4"/>
      <c r="R369" s="4"/>
      <c r="S369" s="1"/>
      <c r="Y369" s="6"/>
      <c r="Z369" s="5"/>
      <c r="AA369" s="5"/>
      <c r="AB369" s="5"/>
      <c r="AC369" s="5"/>
    </row>
    <row r="370" spans="8:29" x14ac:dyDescent="0.35">
      <c r="H370" s="4"/>
      <c r="R370" s="4"/>
      <c r="S370" s="1"/>
      <c r="Y370" s="6"/>
      <c r="Z370" s="5"/>
      <c r="AA370" s="5"/>
      <c r="AB370" s="5"/>
      <c r="AC370" s="5"/>
    </row>
    <row r="371" spans="8:29" x14ac:dyDescent="0.35">
      <c r="H371" s="4"/>
      <c r="R371" s="4"/>
      <c r="S371" s="1"/>
      <c r="Y371" s="6"/>
      <c r="Z371" s="5"/>
      <c r="AA371" s="5"/>
      <c r="AB371" s="5"/>
      <c r="AC371" s="5"/>
    </row>
    <row r="372" spans="8:29" x14ac:dyDescent="0.35">
      <c r="H372" s="4"/>
      <c r="R372" s="4"/>
      <c r="S372" s="1"/>
      <c r="Y372" s="6"/>
      <c r="Z372" s="5"/>
      <c r="AA372" s="5"/>
      <c r="AB372" s="5"/>
      <c r="AC372" s="5"/>
    </row>
    <row r="373" spans="8:29" x14ac:dyDescent="0.35">
      <c r="H373" s="4"/>
      <c r="R373" s="4"/>
      <c r="S373" s="1"/>
      <c r="Y373" s="6"/>
      <c r="Z373" s="5"/>
      <c r="AA373" s="5"/>
      <c r="AB373" s="5"/>
      <c r="AC373" s="5"/>
    </row>
    <row r="374" spans="8:29" x14ac:dyDescent="0.35">
      <c r="H374" s="4"/>
      <c r="R374" s="4"/>
      <c r="S374" s="1"/>
      <c r="Y374" s="6"/>
      <c r="Z374" s="5"/>
      <c r="AA374" s="5"/>
      <c r="AB374" s="5"/>
      <c r="AC374" s="5"/>
    </row>
    <row r="375" spans="8:29" x14ac:dyDescent="0.35">
      <c r="H375" s="4"/>
      <c r="R375" s="4"/>
      <c r="S375" s="1"/>
      <c r="Y375" s="6"/>
      <c r="Z375" s="5"/>
      <c r="AA375" s="5"/>
      <c r="AB375" s="5"/>
      <c r="AC375" s="5"/>
    </row>
    <row r="376" spans="8:29" x14ac:dyDescent="0.35">
      <c r="H376" s="4"/>
      <c r="R376" s="4"/>
      <c r="S376" s="1"/>
      <c r="Y376" s="6"/>
      <c r="Z376" s="5"/>
      <c r="AA376" s="5"/>
      <c r="AB376" s="5"/>
      <c r="AC376" s="5"/>
    </row>
    <row r="377" spans="8:29" x14ac:dyDescent="0.35">
      <c r="H377" s="4"/>
      <c r="R377" s="4"/>
      <c r="S377" s="1"/>
      <c r="Y377" s="6"/>
      <c r="Z377" s="5"/>
      <c r="AA377" s="5"/>
      <c r="AB377" s="5"/>
      <c r="AC377" s="5"/>
    </row>
    <row r="378" spans="8:29" x14ac:dyDescent="0.35">
      <c r="H378" s="4"/>
      <c r="R378" s="4"/>
      <c r="S378" s="1"/>
      <c r="Y378" s="6"/>
      <c r="Z378" s="5"/>
      <c r="AA378" s="5"/>
      <c r="AB378" s="5"/>
      <c r="AC378" s="5"/>
    </row>
    <row r="379" spans="8:29" x14ac:dyDescent="0.35">
      <c r="H379" s="4"/>
      <c r="R379" s="4"/>
      <c r="S379" s="1"/>
      <c r="Y379" s="6"/>
      <c r="Z379" s="5"/>
      <c r="AA379" s="5"/>
      <c r="AB379" s="5"/>
      <c r="AC379" s="5"/>
    </row>
    <row r="391" spans="7:7" x14ac:dyDescent="0.35">
      <c r="G391">
        <f>SUM(G1:G390)</f>
        <v>16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4E6F-6FC2-4379-A680-732BFD3A6C16}">
  <dimension ref="A1:AE1"/>
  <sheetViews>
    <sheetView workbookViewId="0">
      <selection activeCell="T1" sqref="T1"/>
    </sheetView>
  </sheetViews>
  <sheetFormatPr baseColWidth="10" defaultRowHeight="14.5" x14ac:dyDescent="0.35"/>
  <sheetData>
    <row r="1" spans="1:31" x14ac:dyDescent="0.35">
      <c r="A1" t="s">
        <v>1016</v>
      </c>
      <c r="B1" t="s">
        <v>1019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6051</v>
      </c>
      <c r="I1" t="s">
        <v>24</v>
      </c>
      <c r="J1" t="s">
        <v>21</v>
      </c>
      <c r="K1" t="s">
        <v>20</v>
      </c>
      <c r="L1" t="s">
        <v>22</v>
      </c>
      <c r="M1" t="s">
        <v>23</v>
      </c>
      <c r="N1" t="s">
        <v>11</v>
      </c>
      <c r="O1" t="s">
        <v>1017</v>
      </c>
      <c r="P1">
        <v>211416</v>
      </c>
      <c r="Q1">
        <v>50318500100081</v>
      </c>
      <c r="R1" s="4"/>
      <c r="S1" s="1">
        <v>44852.676388888889</v>
      </c>
      <c r="T1" t="s">
        <v>1018</v>
      </c>
      <c r="U1" t="s">
        <v>1020</v>
      </c>
      <c r="V1" t="s">
        <v>1021</v>
      </c>
      <c r="W1" t="s">
        <v>14</v>
      </c>
      <c r="X1" t="s">
        <v>883</v>
      </c>
      <c r="Y1" s="6" t="str">
        <f>+IF(G1=N1,"Domestique","Autre")</f>
        <v>Domestique</v>
      </c>
      <c r="Z1" s="5">
        <v>1</v>
      </c>
      <c r="AA1" s="5" t="s">
        <v>1269</v>
      </c>
      <c r="AB1" s="5" t="s">
        <v>1269</v>
      </c>
      <c r="AC1" s="5" t="s">
        <v>1270</v>
      </c>
      <c r="AD1">
        <f>COUNTIFS($AE$2:$AE$2432,AE1)</f>
        <v>0</v>
      </c>
      <c r="AE1" t="str">
        <f>+B1&amp;C1&amp;D1&amp;E1&amp;F1&amp;G1&amp;H1&amp;I1&amp;J1&amp;K1&amp;L1&amp;M1&amp;N1</f>
        <v>Ã€ distanceSociÃ©tÃ© ou assimilÃ©eBÃ©nÃ©ficiaire non PPE&lt; 12 moisComplet Ã  jourFrance [FR]6051Aucune occurence (12 mois glissants)ProximitÃ© et VADCB/Visa MastercardUniquee-paiement avec 3D SecureFrance [FR]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883E2-D7B9-4C23-87A0-A03C54F3DAB5}">
  <dimension ref="A1:AE71"/>
  <sheetViews>
    <sheetView topLeftCell="A28" workbookViewId="0">
      <selection activeCell="T35" sqref="T35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17</v>
      </c>
      <c r="F1" t="s">
        <v>18</v>
      </c>
      <c r="G1" t="s">
        <v>11</v>
      </c>
      <c r="H1" s="4">
        <v>5965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107</v>
      </c>
      <c r="O1" t="s">
        <v>103</v>
      </c>
      <c r="P1">
        <v>481809</v>
      </c>
      <c r="Q1">
        <v>81156775900014</v>
      </c>
      <c r="R1" s="4" t="s">
        <v>47</v>
      </c>
      <c r="S1" s="1">
        <v>45742.660416666666</v>
      </c>
      <c r="T1" t="s">
        <v>104</v>
      </c>
      <c r="U1" t="s">
        <v>49</v>
      </c>
      <c r="V1" t="s">
        <v>105</v>
      </c>
      <c r="W1" t="s">
        <v>14</v>
      </c>
      <c r="X1" t="s">
        <v>106</v>
      </c>
      <c r="Y1" s="6" t="str">
        <f>+IF(G1=N1,"Domestique","Autre")</f>
        <v>Autre</v>
      </c>
      <c r="Z1" s="5">
        <v>1.1000000000000001</v>
      </c>
      <c r="AA1" s="5" t="s">
        <v>1269</v>
      </c>
      <c r="AB1" s="5" t="s">
        <v>1269</v>
      </c>
      <c r="AC1" s="5" t="s">
        <v>1270</v>
      </c>
      <c r="AD1">
        <f>COUNTIFS($AE$2:$AE$2432,AE1)</f>
        <v>0</v>
      </c>
      <c r="AE1" t="str">
        <f>+B1&amp;C1&amp;D1&amp;E1&amp;F1&amp;G1&amp;H1&amp;I1&amp;J1&amp;K1&amp;L1&amp;M1&amp;N1</f>
        <v>En face-Ã -faceSociÃ©tÃ© ou assimilÃ©eBÃ©nÃ©ficiaire non PPE&lt; 12 moisComplet Ã  jourFrance [FR]5965Aucune occurence (12 mois glissants)VADCB/Visa MastercardUniquee-paiement avec 3D SecureEspagne [ES]</v>
      </c>
    </row>
    <row r="2" spans="1:31" x14ac:dyDescent="0.35">
      <c r="G2">
        <v>1</v>
      </c>
    </row>
    <row r="35" spans="1:31" x14ac:dyDescent="0.35">
      <c r="A35" t="s">
        <v>6</v>
      </c>
      <c r="B35" t="s">
        <v>10</v>
      </c>
      <c r="C35" t="s">
        <v>16</v>
      </c>
      <c r="D35" t="s">
        <v>19</v>
      </c>
      <c r="E35" t="s">
        <v>17</v>
      </c>
      <c r="F35" t="s">
        <v>18</v>
      </c>
      <c r="G35" t="s">
        <v>11</v>
      </c>
      <c r="H35" s="4">
        <v>7372</v>
      </c>
      <c r="I35" t="s">
        <v>24</v>
      </c>
      <c r="J35" t="s">
        <v>37</v>
      </c>
      <c r="K35" t="s">
        <v>294</v>
      </c>
      <c r="L35" t="s">
        <v>22</v>
      </c>
      <c r="M35" t="s">
        <v>23</v>
      </c>
      <c r="N35" t="s">
        <v>11</v>
      </c>
      <c r="O35" t="s">
        <v>289</v>
      </c>
      <c r="P35">
        <v>442324</v>
      </c>
      <c r="Q35">
        <v>82870175500054</v>
      </c>
      <c r="R35" s="4" t="s">
        <v>290</v>
      </c>
      <c r="S35" s="1">
        <v>45621.59652777778</v>
      </c>
      <c r="T35" t="s">
        <v>291</v>
      </c>
      <c r="U35" t="s">
        <v>292</v>
      </c>
      <c r="V35" t="s">
        <v>293</v>
      </c>
      <c r="W35" t="s">
        <v>14</v>
      </c>
      <c r="X35" t="s">
        <v>15</v>
      </c>
      <c r="Y35" s="6" t="str">
        <f>+IF(G35=N35,"Domestique","Autre")</f>
        <v>Domestique</v>
      </c>
      <c r="Z35" s="5">
        <v>1.1000000000000001</v>
      </c>
      <c r="AA35" s="5" t="s">
        <v>1269</v>
      </c>
      <c r="AB35" s="5" t="s">
        <v>1269</v>
      </c>
      <c r="AC35" s="5" t="s">
        <v>1270</v>
      </c>
      <c r="AD35">
        <f>COUNTIFS($AE$2:$AE$2432,AE35)</f>
        <v>1</v>
      </c>
      <c r="AE35" t="str">
        <f>+B35&amp;C35&amp;D35&amp;E35&amp;F35&amp;G35&amp;H35&amp;I35&amp;J35&amp;K35&amp;L35&amp;M35&amp;N35</f>
        <v>En face-Ã -faceSociÃ©tÃ© ou assimilÃ©eBÃ©nÃ©ficiaire non PPE&lt; 12 moisComplet Ã  jourFrance [FR]7372Aucune occurence (12 mois glissants)VADTous les Moyens de paiementUniquee-paiement avec 3D SecureFrance [FR]</v>
      </c>
    </row>
    <row r="36" spans="1:31" x14ac:dyDescent="0.35">
      <c r="G36">
        <v>1</v>
      </c>
    </row>
    <row r="71" spans="7:7" x14ac:dyDescent="0.35">
      <c r="G71">
        <f>SUM(G1:G68)</f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6A66D-655E-44FD-A2A0-1D6155E3E0DE}">
  <dimension ref="A1:AE70"/>
  <sheetViews>
    <sheetView topLeftCell="A49" workbookViewId="0">
      <selection activeCell="T36" sqref="T36"/>
    </sheetView>
  </sheetViews>
  <sheetFormatPr baseColWidth="10" defaultRowHeight="14.5" x14ac:dyDescent="0.35"/>
  <sheetData>
    <row r="1" spans="1:31" x14ac:dyDescent="0.35">
      <c r="A1" t="s">
        <v>6</v>
      </c>
      <c r="B1" t="s">
        <v>10</v>
      </c>
      <c r="C1" t="s">
        <v>16</v>
      </c>
      <c r="D1" t="s">
        <v>19</v>
      </c>
      <c r="E1" t="s">
        <v>839</v>
      </c>
      <c r="F1" t="s">
        <v>18</v>
      </c>
      <c r="G1" t="s">
        <v>11</v>
      </c>
      <c r="H1" s="4">
        <v>7995</v>
      </c>
      <c r="I1" t="s">
        <v>24</v>
      </c>
      <c r="J1" t="s">
        <v>37</v>
      </c>
      <c r="K1" t="s">
        <v>20</v>
      </c>
      <c r="L1" t="s">
        <v>22</v>
      </c>
      <c r="M1" t="s">
        <v>23</v>
      </c>
      <c r="N1" t="s">
        <v>11</v>
      </c>
      <c r="O1" t="s">
        <v>922</v>
      </c>
      <c r="P1">
        <v>324079</v>
      </c>
      <c r="Q1">
        <v>77567125803102</v>
      </c>
      <c r="R1" s="4" t="s">
        <v>923</v>
      </c>
      <c r="S1" s="1">
        <v>45308.622916666667</v>
      </c>
      <c r="T1" t="s">
        <v>924</v>
      </c>
      <c r="U1" t="s">
        <v>925</v>
      </c>
      <c r="V1" t="s">
        <v>926</v>
      </c>
      <c r="W1" t="s">
        <v>14</v>
      </c>
      <c r="X1" t="s">
        <v>927</v>
      </c>
      <c r="Y1" s="6" t="str">
        <f>+IF(G1=N1,"Domestique","Autre")</f>
        <v>Domestique</v>
      </c>
      <c r="Z1" s="5">
        <v>2.1</v>
      </c>
      <c r="AA1" s="5" t="s">
        <v>1272</v>
      </c>
      <c r="AB1" s="5" t="s">
        <v>1273</v>
      </c>
      <c r="AC1" s="5" t="s">
        <v>1271</v>
      </c>
      <c r="AD1">
        <f>COUNTIFS($AE$2:$AE$2432,AE1)</f>
        <v>0</v>
      </c>
      <c r="AE1" t="str">
        <f>+B1&amp;C1&amp;D1&amp;E1&amp;F1&amp;G1&amp;H1&amp;I1&amp;J1&amp;K1&amp;L1&amp;M1&amp;N1</f>
        <v>En face-Ã -faceSociÃ©tÃ© ou assimilÃ©eBÃ©nÃ©ficiaire non PPE&gt; 12 moisComplet Ã  jourFrance [FR]7995Aucune occurence (12 mois glissants)VADCB/Visa MastercardUniquee-paiement avec 3D SecureFrance [FR]</v>
      </c>
    </row>
    <row r="2" spans="1:31" x14ac:dyDescent="0.35">
      <c r="G2">
        <v>1</v>
      </c>
    </row>
    <row r="36" spans="1:31" x14ac:dyDescent="0.35">
      <c r="A36" t="s">
        <v>6</v>
      </c>
      <c r="B36" t="s">
        <v>10</v>
      </c>
      <c r="C36" t="s">
        <v>16</v>
      </c>
      <c r="D36" t="s">
        <v>932</v>
      </c>
      <c r="E36" t="s">
        <v>839</v>
      </c>
      <c r="F36" t="s">
        <v>18</v>
      </c>
      <c r="G36" t="s">
        <v>11</v>
      </c>
      <c r="H36" s="4">
        <v>7911</v>
      </c>
      <c r="I36" t="s">
        <v>24</v>
      </c>
      <c r="J36" t="s">
        <v>37</v>
      </c>
      <c r="K36" t="s">
        <v>20</v>
      </c>
      <c r="L36" t="s">
        <v>22</v>
      </c>
      <c r="M36" t="s">
        <v>23</v>
      </c>
      <c r="N36" t="s">
        <v>11</v>
      </c>
      <c r="O36" t="s">
        <v>928</v>
      </c>
      <c r="P36">
        <v>319111</v>
      </c>
      <c r="Q36">
        <v>45129061300020</v>
      </c>
      <c r="R36" s="4" t="s">
        <v>929</v>
      </c>
      <c r="S36" s="1">
        <v>45293.73333333333</v>
      </c>
      <c r="T36" t="s">
        <v>930</v>
      </c>
      <c r="V36" t="s">
        <v>931</v>
      </c>
      <c r="W36" t="s">
        <v>14</v>
      </c>
      <c r="X36" t="s">
        <v>867</v>
      </c>
      <c r="Y36" s="6" t="str">
        <f>+IF(G36=N36,"Domestique","Autre")</f>
        <v>Domestique</v>
      </c>
      <c r="Z36" s="5">
        <v>2.1</v>
      </c>
      <c r="AA36" s="5" t="s">
        <v>1272</v>
      </c>
      <c r="AB36" s="5" t="s">
        <v>1273</v>
      </c>
      <c r="AC36" s="5" t="s">
        <v>1271</v>
      </c>
      <c r="AD36">
        <f>COUNTIFS($AE$2:$AE$2432,AE36)</f>
        <v>1</v>
      </c>
      <c r="AE36" t="str">
        <f>+B36&amp;C36&amp;D36&amp;E36&amp;F36&amp;G36&amp;H36&amp;I36&amp;J36&amp;K36&amp;L36&amp;M36&amp;N36</f>
        <v>En face-Ã -faceSociÃ©tÃ© ou assimilÃ©eBÃ©nÃ©ficiaire PPE&gt; 12 moisComplet Ã  jourFrance [FR]7911Aucune occurence (12 mois glissants)VADCB/Visa MastercardUniquee-paiement avec 3D SecureFrance [FR]</v>
      </c>
    </row>
    <row r="37" spans="1:31" x14ac:dyDescent="0.35">
      <c r="G37">
        <v>1</v>
      </c>
    </row>
    <row r="70" spans="7:7" x14ac:dyDescent="0.35">
      <c r="G70">
        <f>SUM(G1:G69)</f>
        <v>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JIRA 2025-07-28T10_19_02+0200 c</vt:lpstr>
      <vt:lpstr>JIRA AVEC PREUVE</vt:lpstr>
      <vt:lpstr>SYNTHSESE</vt:lpstr>
      <vt:lpstr>DIVERS 0,60</vt:lpstr>
      <vt:lpstr>DIVERS 0,75</vt:lpstr>
      <vt:lpstr>DIVERS 0,85</vt:lpstr>
      <vt:lpstr>DIVERS 1,0</vt:lpstr>
      <vt:lpstr>DIVERS 1,10</vt:lpstr>
      <vt:lpstr>DIVERS 2,10</vt:lpstr>
      <vt:lpstr>DIVERS 2,35</vt:lpstr>
      <vt:lpstr>DIVERS 2,60</vt:lpstr>
      <vt:lpstr>KIABI</vt:lpstr>
      <vt:lpstr>OF</vt:lpstr>
      <vt:lpstr>MDF</vt:lpstr>
      <vt:lpstr>CGR</vt:lpstr>
      <vt:lpstr>RENT A CAR</vt:lpstr>
      <vt:lpstr>DISPAY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Nello GREAU</dc:creator>
  <cp:lastModifiedBy>Nello GREAU</cp:lastModifiedBy>
  <dcterms:created xsi:type="dcterms:W3CDTF">2025-07-28T08:25:26Z</dcterms:created>
  <dcterms:modified xsi:type="dcterms:W3CDTF">2025-07-29T15:12:27Z</dcterms:modified>
</cp:coreProperties>
</file>