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codeName="ThisWorkbook"/>
  <mc:AlternateContent xmlns:mc="http://schemas.openxmlformats.org/markup-compatibility/2006">
    <mc:Choice Requires="x15">
      <x15ac:absPath xmlns:x15ac="http://schemas.microsoft.com/office/spreadsheetml/2010/11/ac" url="\\fileserver\Conix\Partage libre\Monext\22_Documentation Puit\TRAITEMENTS HORIZONTAUX\THI\"/>
    </mc:Choice>
  </mc:AlternateContent>
  <xr:revisionPtr revIDLastSave="0" documentId="13_ncr:1_{85F11596-43A6-4EFB-A389-5791BD793047}" xr6:coauthVersionLast="47" xr6:coauthVersionMax="47" xr10:uidLastSave="{00000000-0000-0000-0000-000000000000}"/>
  <bookViews>
    <workbookView xWindow="-108" yWindow="-108" windowWidth="23256" windowHeight="12456" tabRatio="973" activeTab="2" xr2:uid="{00000000-000D-0000-FFFF-FFFF00000000}"/>
  </bookViews>
  <sheets>
    <sheet name="Versionning" sheetId="16" r:id="rId1"/>
    <sheet name="THIRE" sheetId="9" r:id="rId2"/>
    <sheet name="THITR2" sheetId="38" r:id="rId3"/>
    <sheet name="No_Piece_Exception" sheetId="34" state="hidden" r:id="rId4"/>
    <sheet name="TRANSAC_TEST_1701" sheetId="20" state="hidden" r:id="rId5"/>
    <sheet name="TRANSAC_TEST" sheetId="19" state="hidden" r:id="rId6"/>
    <sheet name="VIR_SORTANT_200205" sheetId="24" state="hidden" r:id="rId7"/>
    <sheet name="COMMISSIONS_1701" sheetId="17" state="hidden" r:id="rId8"/>
    <sheet name="TRA" sheetId="3" state="hidden" r:id="rId9"/>
  </sheets>
  <definedNames>
    <definedName name="_xlnm._FilterDatabase" localSheetId="3" hidden="1">No_Piece_Exception!$A$1:$E$10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1" i="24" l="1"/>
  <c r="D51" i="24"/>
  <c r="G47" i="24"/>
  <c r="G46" i="24"/>
  <c r="E45" i="24"/>
  <c r="D45" i="24"/>
  <c r="C45" i="24"/>
  <c r="E44" i="24"/>
  <c r="D44" i="24"/>
  <c r="C44" i="24"/>
  <c r="W35" i="24"/>
  <c r="X35" i="24" s="1"/>
  <c r="W34" i="24"/>
  <c r="X34" i="24" s="1"/>
  <c r="B31" i="24"/>
  <c r="C31" i="24" s="1"/>
  <c r="D31" i="24" s="1"/>
  <c r="E31" i="24" s="1"/>
  <c r="F31" i="24" s="1"/>
  <c r="G31" i="24" s="1"/>
  <c r="H31" i="24" s="1"/>
  <c r="I31" i="24" s="1"/>
  <c r="J31" i="24" s="1"/>
  <c r="K31" i="24" s="1"/>
  <c r="L31" i="24" s="1"/>
  <c r="M31" i="24" s="1"/>
  <c r="N31" i="24" s="1"/>
  <c r="O31" i="24" s="1"/>
  <c r="P31" i="24" s="1"/>
  <c r="Q31" i="24" s="1"/>
  <c r="R31" i="24" s="1"/>
  <c r="S31" i="24" s="1"/>
  <c r="T31" i="24" s="1"/>
  <c r="U31" i="24" s="1"/>
  <c r="V31" i="24" s="1"/>
  <c r="G44" i="24" l="1"/>
  <c r="G45" i="24"/>
  <c r="J51" i="24"/>
  <c r="W34" i="20"/>
  <c r="X34" i="20" s="1"/>
  <c r="W35" i="20"/>
  <c r="X35" i="20" s="1"/>
  <c r="C44" i="20"/>
  <c r="D44" i="20"/>
  <c r="C45" i="20"/>
  <c r="D45" i="20"/>
  <c r="D51" i="20"/>
  <c r="G47" i="20" l="1"/>
  <c r="G46" i="20"/>
  <c r="W36" i="20"/>
  <c r="W37" i="20"/>
  <c r="E51" i="20" l="1"/>
  <c r="G66" i="17"/>
  <c r="G67" i="17"/>
  <c r="G68" i="17"/>
  <c r="G69" i="17"/>
  <c r="M36" i="17"/>
  <c r="M37" i="17"/>
  <c r="M32" i="17"/>
  <c r="I36" i="17"/>
  <c r="D33" i="17"/>
  <c r="E33" i="17" s="1"/>
  <c r="I33" i="17" s="1"/>
  <c r="W63" i="17"/>
  <c r="X63" i="17" s="1"/>
  <c r="W60" i="17"/>
  <c r="X60" i="17" s="1"/>
  <c r="W61" i="17"/>
  <c r="X61" i="17" s="1"/>
  <c r="W62" i="17"/>
  <c r="X62" i="17" s="1"/>
  <c r="W59" i="17"/>
  <c r="J72" i="17"/>
  <c r="W58" i="17"/>
  <c r="X58" i="17" s="1"/>
  <c r="B55" i="17"/>
  <c r="C55" i="17" s="1"/>
  <c r="D55" i="17" s="1"/>
  <c r="E55" i="17" s="1"/>
  <c r="F55" i="17" s="1"/>
  <c r="G55" i="17" s="1"/>
  <c r="H55" i="17" s="1"/>
  <c r="I55" i="17" s="1"/>
  <c r="J55" i="17" s="1"/>
  <c r="K55" i="17" s="1"/>
  <c r="L55" i="17" s="1"/>
  <c r="M55" i="17" s="1"/>
  <c r="N55" i="17" s="1"/>
  <c r="O55" i="17" s="1"/>
  <c r="P55" i="17" s="1"/>
  <c r="Q55" i="17" s="1"/>
  <c r="R55" i="17" s="1"/>
  <c r="S55" i="17" s="1"/>
  <c r="T55" i="17" s="1"/>
  <c r="U55" i="17" s="1"/>
  <c r="V55" i="17" s="1"/>
  <c r="D48" i="17"/>
  <c r="D45" i="17"/>
  <c r="D34" i="17"/>
  <c r="D46" i="17" s="1"/>
  <c r="I37" i="17"/>
  <c r="I32" i="17"/>
  <c r="E45" i="20"/>
  <c r="E44" i="20"/>
  <c r="B31" i="20"/>
  <c r="C31" i="20" s="1"/>
  <c r="D31" i="20" s="1"/>
  <c r="E31" i="20" s="1"/>
  <c r="F31" i="20" s="1"/>
  <c r="G31" i="20" s="1"/>
  <c r="H31" i="20" s="1"/>
  <c r="I31" i="20" s="1"/>
  <c r="J31" i="20" s="1"/>
  <c r="K31" i="20" s="1"/>
  <c r="L31" i="20" s="1"/>
  <c r="M31" i="20" s="1"/>
  <c r="N31" i="20" s="1"/>
  <c r="O31" i="20" s="1"/>
  <c r="P31" i="20" s="1"/>
  <c r="Q31" i="20" s="1"/>
  <c r="R31" i="20" s="1"/>
  <c r="S31" i="20" s="1"/>
  <c r="T31" i="20" s="1"/>
  <c r="U31" i="20" s="1"/>
  <c r="V31" i="20" s="1"/>
  <c r="M33" i="17" l="1"/>
  <c r="J51" i="20"/>
  <c r="G44" i="20"/>
  <c r="G45" i="20"/>
  <c r="X59" i="17"/>
  <c r="E34" i="17"/>
  <c r="B31" i="19"/>
  <c r="C31" i="19" s="1"/>
  <c r="D31" i="19" s="1"/>
  <c r="E31" i="19" s="1"/>
  <c r="F31" i="19" s="1"/>
  <c r="G31" i="19" s="1"/>
  <c r="H31" i="19" s="1"/>
  <c r="I31" i="19" s="1"/>
  <c r="J31" i="19" s="1"/>
  <c r="K31" i="19" s="1"/>
  <c r="L31" i="19" s="1"/>
  <c r="M31" i="19" s="1"/>
  <c r="N31" i="19" s="1"/>
  <c r="O31" i="19" s="1"/>
  <c r="P31" i="19" s="1"/>
  <c r="Q31" i="19" s="1"/>
  <c r="R31" i="19" s="1"/>
  <c r="S31" i="19" s="1"/>
  <c r="T31" i="19" s="1"/>
  <c r="U31" i="19" s="1"/>
  <c r="V31" i="19" s="1"/>
  <c r="I34" i="17" l="1"/>
  <c r="M34" i="17"/>
  <c r="E51" i="19"/>
  <c r="J51" i="19" s="1"/>
  <c r="E50" i="19"/>
  <c r="J50" i="19" s="1"/>
  <c r="C45" i="19"/>
  <c r="C46" i="19"/>
  <c r="G46" i="19" s="1"/>
  <c r="C44" i="19"/>
  <c r="D45" i="19"/>
  <c r="E45" i="19"/>
  <c r="D46" i="19"/>
  <c r="E46" i="19"/>
  <c r="E44" i="19"/>
  <c r="D44" i="19"/>
  <c r="W36" i="19"/>
  <c r="X36" i="19" s="1"/>
  <c r="W35" i="19"/>
  <c r="X35" i="19" s="1"/>
  <c r="W34" i="19"/>
  <c r="X34" i="19" s="1"/>
  <c r="G44" i="19" l="1"/>
  <c r="G45" i="19"/>
  <c r="D42" i="17" l="1"/>
  <c r="AA69" i="3" l="1"/>
  <c r="Y69" i="3"/>
  <c r="AA68" i="3"/>
  <c r="Y68" i="3"/>
  <c r="AA63" i="3" l="1"/>
  <c r="Y63" i="3"/>
  <c r="AA62" i="3"/>
  <c r="Y62" i="3"/>
  <c r="AA59" i="3"/>
  <c r="Y59" i="3"/>
  <c r="AA58" i="3"/>
  <c r="Y58" i="3"/>
  <c r="N49" i="3"/>
  <c r="N50" i="3" s="1"/>
  <c r="N51" i="3" s="1"/>
  <c r="N52" i="3" s="1"/>
  <c r="N53" i="3" s="1"/>
  <c r="N54" i="3" s="1"/>
  <c r="N55" i="3" s="1"/>
  <c r="N56" i="3" s="1"/>
  <c r="N57" i="3" s="1"/>
  <c r="N58" i="3" s="1"/>
  <c r="AA47" i="3"/>
  <c r="AA46" i="3"/>
  <c r="Y47" i="3"/>
  <c r="Y46" i="3"/>
  <c r="W47" i="3"/>
  <c r="W46" i="3"/>
  <c r="N59" i="3" l="1"/>
  <c r="W58" i="3"/>
  <c r="N60" i="3" l="1"/>
  <c r="N61" i="3" s="1"/>
  <c r="N62" i="3" s="1"/>
  <c r="W59" i="3"/>
  <c r="W62" i="3" l="1"/>
  <c r="N63" i="3"/>
  <c r="Y49" i="3"/>
  <c r="AA49" i="3"/>
  <c r="Y50" i="3"/>
  <c r="AA50" i="3"/>
  <c r="Y51" i="3"/>
  <c r="AA51" i="3"/>
  <c r="Y52" i="3"/>
  <c r="AA52" i="3"/>
  <c r="Y53" i="3"/>
  <c r="AA53" i="3"/>
  <c r="Y54" i="3"/>
  <c r="AA54" i="3"/>
  <c r="Y55" i="3"/>
  <c r="AA55" i="3"/>
  <c r="Y56" i="3"/>
  <c r="AA56" i="3"/>
  <c r="Y57" i="3"/>
  <c r="AA57" i="3"/>
  <c r="Y60" i="3"/>
  <c r="AA60" i="3"/>
  <c r="Y61" i="3"/>
  <c r="AA61" i="3"/>
  <c r="Y64" i="3"/>
  <c r="AA64" i="3"/>
  <c r="Y65" i="3"/>
  <c r="AA65" i="3"/>
  <c r="Y66" i="3"/>
  <c r="AA66" i="3"/>
  <c r="Y67" i="3"/>
  <c r="AA67" i="3"/>
  <c r="Y70" i="3"/>
  <c r="AA70" i="3"/>
  <c r="W49" i="3"/>
  <c r="W50" i="3"/>
  <c r="W51" i="3"/>
  <c r="W52" i="3"/>
  <c r="W53" i="3"/>
  <c r="W54" i="3"/>
  <c r="W55" i="3"/>
  <c r="W56" i="3"/>
  <c r="W57" i="3"/>
  <c r="W60" i="3"/>
  <c r="W61" i="3"/>
  <c r="W43" i="3"/>
  <c r="AA43" i="3"/>
  <c r="Y43" i="3"/>
  <c r="AA48" i="3"/>
  <c r="Y48" i="3"/>
  <c r="W48" i="3"/>
  <c r="AA45" i="3"/>
  <c r="Y45" i="3"/>
  <c r="W45" i="3"/>
  <c r="AA44" i="3"/>
  <c r="Y44" i="3"/>
  <c r="W44" i="3"/>
  <c r="N64" i="3" l="1"/>
  <c r="W63" i="3"/>
  <c r="N65" i="3" l="1"/>
  <c r="W64" i="3"/>
  <c r="N66" i="3" l="1"/>
  <c r="W65" i="3"/>
  <c r="N67" i="3" l="1"/>
  <c r="W66" i="3"/>
  <c r="N68" i="3" l="1"/>
  <c r="W67" i="3"/>
  <c r="N69" i="3" l="1"/>
  <c r="W68" i="3"/>
  <c r="N70" i="3" l="1"/>
  <c r="W70" i="3" s="1"/>
</calcChain>
</file>

<file path=xl/sharedStrings.xml><?xml version="1.0" encoding="utf-8"?>
<sst xmlns="http://schemas.openxmlformats.org/spreadsheetml/2006/main" count="1944" uniqueCount="455">
  <si>
    <t>Opérations</t>
  </si>
  <si>
    <t>Débit</t>
  </si>
  <si>
    <t>Crédit</t>
  </si>
  <si>
    <t>Créances en suspens</t>
  </si>
  <si>
    <t>Commissions</t>
  </si>
  <si>
    <t>Transactions</t>
  </si>
  <si>
    <t>Virements entrants</t>
  </si>
  <si>
    <t>Virement sortant</t>
  </si>
  <si>
    <t>Impayés</t>
  </si>
  <si>
    <t>Impayés RT</t>
  </si>
  <si>
    <t>Couverture réglementaire</t>
  </si>
  <si>
    <t>Montant</t>
  </si>
  <si>
    <t>COMMISS</t>
  </si>
  <si>
    <t>TRANSAC</t>
  </si>
  <si>
    <t>COUVREG</t>
  </si>
  <si>
    <t>CREANCE</t>
  </si>
  <si>
    <t>IMPAYES</t>
  </si>
  <si>
    <t>IMPAYRT</t>
  </si>
  <si>
    <t>VIRSORT</t>
  </si>
  <si>
    <t>VIRENTR</t>
  </si>
  <si>
    <t>COMMISS 03:30:10</t>
  </si>
  <si>
    <t>Codification opérations libellé cegid</t>
  </si>
  <si>
    <t>TRANSAC 03:30:10</t>
  </si>
  <si>
    <t>VIRSORT 10:00:00</t>
  </si>
  <si>
    <t>IMPAYES 13:30:00</t>
  </si>
  <si>
    <t>COUVREG 05:01:00</t>
  </si>
  <si>
    <t>JOURNAL</t>
  </si>
  <si>
    <t>TYPE</t>
  </si>
  <si>
    <t>NUMERO  DE  COMPTE  GENERAL</t>
  </si>
  <si>
    <t>NATURE</t>
  </si>
  <si>
    <t>AUXILIAIRE / ANALYTIQUE</t>
  </si>
  <si>
    <t>REFERENCE  PIECE</t>
  </si>
  <si>
    <t>LIBELLE</t>
  </si>
  <si>
    <t>CODE PAIEMENT</t>
  </si>
  <si>
    <t>DATE D'ECHEANCE</t>
  </si>
  <si>
    <t>SENS</t>
  </si>
  <si>
    <t>MONTANT</t>
  </si>
  <si>
    <t>TYPE DE MOUVEMENT</t>
  </si>
  <si>
    <t>N° DE PIECE</t>
  </si>
  <si>
    <t>CODE DEVISE</t>
  </si>
  <si>
    <t>VIDE</t>
  </si>
  <si>
    <t>TAUX DE DEVISE</t>
  </si>
  <si>
    <t>MONTANT 2</t>
  </si>
  <si>
    <t>AXE</t>
  </si>
  <si>
    <t>QTE2</t>
  </si>
  <si>
    <t>(H pour analytique; X pour auxiliaire; vide sinon)</t>
  </si>
  <si>
    <t>("VIR" facultatif)</t>
  </si>
  <si>
    <t>(facultatif)</t>
  </si>
  <si>
    <t>(9 caractères numériques)</t>
  </si>
  <si>
    <t>OD</t>
  </si>
  <si>
    <t>H</t>
  </si>
  <si>
    <t>C</t>
  </si>
  <si>
    <t>N</t>
  </si>
  <si>
    <t>EUR</t>
  </si>
  <si>
    <t>E--</t>
  </si>
  <si>
    <t>A1</t>
  </si>
  <si>
    <t>BU</t>
  </si>
  <si>
    <t>Département</t>
  </si>
  <si>
    <t>Centre de profit</t>
  </si>
  <si>
    <t>Plateforme</t>
  </si>
  <si>
    <t>R1</t>
  </si>
  <si>
    <t>Etablissement</t>
  </si>
  <si>
    <t>D</t>
  </si>
  <si>
    <t>002</t>
  </si>
  <si>
    <t>05052019</t>
  </si>
  <si>
    <t>Auxillaire</t>
  </si>
  <si>
    <t>EPC</t>
  </si>
  <si>
    <t>Etablissement de paiement chaînes applicatives</t>
  </si>
  <si>
    <t>M</t>
  </si>
  <si>
    <t>8C</t>
  </si>
  <si>
    <t>01</t>
  </si>
  <si>
    <t>Glossaire</t>
  </si>
  <si>
    <t>S1</t>
  </si>
  <si>
    <t>BIN SPONSORING</t>
  </si>
  <si>
    <t>UAG</t>
  </si>
  <si>
    <t>Activité</t>
  </si>
  <si>
    <t>R</t>
  </si>
  <si>
    <t>Nature type projet</t>
  </si>
  <si>
    <t>000</t>
  </si>
  <si>
    <t>Code stat. Client</t>
  </si>
  <si>
    <t>Inutilisé</t>
  </si>
  <si>
    <t>00</t>
  </si>
  <si>
    <t>N° client cegid (format C+7 chiffres)</t>
  </si>
  <si>
    <t>N° stat. Client (format 2 chiffres)</t>
  </si>
  <si>
    <t>Clé analytique</t>
  </si>
  <si>
    <t>X</t>
  </si>
  <si>
    <t>Auxiliaire</t>
  </si>
  <si>
    <t xml:space="preserve">DATE </t>
  </si>
  <si>
    <t>(8 positions format texte JJMMAAAA)</t>
  </si>
  <si>
    <t>EPC 05-2019</t>
  </si>
  <si>
    <t>C0000001</t>
  </si>
  <si>
    <t>Frais de rejet</t>
  </si>
  <si>
    <t>Remboursement frais de rejet</t>
  </si>
  <si>
    <t>Frais de tenue de compte</t>
  </si>
  <si>
    <t>FRAIREJ</t>
  </si>
  <si>
    <t>REMBREJ</t>
  </si>
  <si>
    <t>FRAITDC</t>
  </si>
  <si>
    <t>FRAIREJ 13:30:00</t>
  </si>
  <si>
    <t>(numérique)</t>
  </si>
  <si>
    <t>(Chrono à implémenter)</t>
  </si>
  <si>
    <t>CONTRÔLE(257carctères)</t>
  </si>
  <si>
    <t>FORMULEACOPIER/COLLERVALEURDANSCASE"! FORMAT TRA"</t>
  </si>
  <si>
    <t>Clé analytique (17 caractères)</t>
  </si>
  <si>
    <t>Exemple J 5</t>
  </si>
  <si>
    <t>Code</t>
  </si>
  <si>
    <t>Libellé code</t>
  </si>
  <si>
    <t>Etablissement de paiement</t>
  </si>
  <si>
    <t>Acquisition Pan européenne</t>
  </si>
  <si>
    <t>Run de production</t>
  </si>
  <si>
    <t>Vide</t>
  </si>
  <si>
    <t>Nom client</t>
  </si>
  <si>
    <t>COUVREG 05:01:00 C000000105052019133000</t>
  </si>
  <si>
    <t>(Codification opérations HH:MM:SS + n° créance, soit x caractères numériques (numéro client cegid + date JJMMAAAA+ heure HHMMSS)</t>
  </si>
  <si>
    <t>TRA à envoyer dans cegid</t>
  </si>
  <si>
    <t>copier coller colonne X si modification</t>
  </si>
  <si>
    <t>2000,00</t>
  </si>
  <si>
    <t>200000,00</t>
  </si>
  <si>
    <t>195985,00</t>
  </si>
  <si>
    <t>17000,00</t>
  </si>
  <si>
    <t>225,00</t>
  </si>
  <si>
    <t>7985,00</t>
  </si>
  <si>
    <t>7225,00</t>
  </si>
  <si>
    <t>!</t>
  </si>
  <si>
    <t>FORMAT TRA</t>
  </si>
  <si>
    <t>Axe analytique 1</t>
  </si>
  <si>
    <r>
      <t xml:space="preserve">Type de mouvement </t>
    </r>
    <r>
      <rPr>
        <b/>
        <sz val="11"/>
        <color rgb="FF00B0F0"/>
        <rFont val="Calibri"/>
        <family val="2"/>
        <scheme val="minor"/>
      </rPr>
      <t>Nornal</t>
    </r>
  </si>
  <si>
    <t>CMB</t>
  </si>
  <si>
    <t>CMR</t>
  </si>
  <si>
    <t>CMC</t>
  </si>
  <si>
    <t>Journal Compte de fonctionnement</t>
  </si>
  <si>
    <t>Journal Compte de Règlement</t>
  </si>
  <si>
    <t>Journal Compte de Cantonnement</t>
  </si>
  <si>
    <t xml:space="preserve">CMB05052019OD512300000                          EPC 05-2019                        COMMISS 03:30:10                              D2000,00             N2       EUR          E--                                        002A1                                     </t>
  </si>
  <si>
    <t xml:space="preserve">CMB05052019OD512391000                          EPC 05-2019                        COMMISS 03:30:10                              C2000,00             N2       EUR          E--                                        002A1                                     </t>
  </si>
  <si>
    <t xml:space="preserve">CMR05052019OD512391000                          EPC 05-2019                        TRANSAC 03:30:10                              D200000,00           N3       EUR          E--                                        002A1                                     </t>
  </si>
  <si>
    <t xml:space="preserve">CMR05052019OD512391000                          EPC 05-2019                        VIRSORT 10:00:00                              C195985,00           N4       EUR          E--                                        002A1                                     </t>
  </si>
  <si>
    <t xml:space="preserve">CMR05052019OD512391000                          EPC 05-2019                        IMPAYES 13:30:00                              C17000,00            N5       EUR          E--                                        002A1                                     </t>
  </si>
  <si>
    <t xml:space="preserve">CMB05052019OD512300000                          EPC 05-2019                        FRAIREJ 13:30:00                              D225,00              N7       EUR          E--                                        002A1                                     </t>
  </si>
  <si>
    <t xml:space="preserve">CMB05052019OD512391000                          EPC 05-2019                        FRAIREJ 13:30:00                              C225,00              N7       EUR          E--                                        002A1                                     </t>
  </si>
  <si>
    <t xml:space="preserve">CMC05052019OD512391000                          EPC 05-2019                        COUVREG 05:01:00                              D7985,00             N8       EUR          E--                                        002A1                                     </t>
  </si>
  <si>
    <t xml:space="preserve">CMC05052019OD512392000                          EPC 05-2019                        COUVREG 05:01:00                              C7985,00             N8       EUR          E--                                        002A1                                     </t>
  </si>
  <si>
    <t xml:space="preserve">CMB05052019OD512391000                          EPC 05-2019                        COUVREG 05:01:00                              D7225,00             N10      EUR          E--                                        002A1                                     </t>
  </si>
  <si>
    <t xml:space="preserve">CMB05052019OD512300000                          EPC 05-2019                        COUVREG 05:01:00                              C7225,00             N10      EUR          E--                                        002A1                                     </t>
  </si>
  <si>
    <t xml:space="preserve">CMB05052019OD580300000                          EPC 05-2019                        COMMISS 03:30:10                              C2000,00             N2       EUR          E--                                        002A1                                     </t>
  </si>
  <si>
    <t xml:space="preserve">CMR05052019OD580300000                          EPC 05-2019                        COMMISS 03:30:10                              D2000,00             N3       EUR          E--                                        002A1                                     </t>
  </si>
  <si>
    <t xml:space="preserve">CMB05052019OD580300000                          EPC 05-2019                        FRAIREJ 13:30:00                              C225,00              N8       EUR          E--                                        002A1                                     </t>
  </si>
  <si>
    <t xml:space="preserve">CMR05052019OD580300000                          EPC 05-2019                        FRAIREJ 13:30:00                              D225,00              N9       EUR          E--                                        002A1                                     </t>
  </si>
  <si>
    <t xml:space="preserve">CMR05052019OD580300000                          EPC 05-2019                        COUVREG 05:01:00                              C7985,00             N10      EUR          E--                                        002A1                                     </t>
  </si>
  <si>
    <t xml:space="preserve">CMC05052019OD580300000                          EPC 05-2019                        COUVREG 05:01:00                              D7985,00             N11      EUR          E--                                        002A1                                     </t>
  </si>
  <si>
    <t xml:space="preserve">CMB05052019OD580300000                          EPC 05-2019                        COUVREG 05:01:00                              D7225,00             N14      EUR          E--                                        002A1                                     </t>
  </si>
  <si>
    <t xml:space="preserve">CMB05052019OD512300000                          EPC 05-2019                        COUVREG 05:01:00                              C7225,00             N14      EUR          E--                                        002A1                                     </t>
  </si>
  <si>
    <t xml:space="preserve">CMR05052019OD580300000                          EPC 05-2019                        COUVREG 05:01:00                              C7225,00             N13      EUR          E--                                        002A1                                     </t>
  </si>
  <si>
    <t>Journal </t>
  </si>
  <si>
    <t>Date </t>
  </si>
  <si>
    <t>Type </t>
  </si>
  <si>
    <t>Numéro de compte général</t>
  </si>
  <si>
    <t>Nature </t>
  </si>
  <si>
    <t>Auxiliaire/analytique </t>
  </si>
  <si>
    <t>Référence pièce </t>
  </si>
  <si>
    <t>Libellé </t>
  </si>
  <si>
    <t>Code paiement </t>
  </si>
  <si>
    <t>Date d’échéance </t>
  </si>
  <si>
    <t>Sens </t>
  </si>
  <si>
    <t>Montant </t>
  </si>
  <si>
    <t>Type de mouvement </t>
  </si>
  <si>
    <t>Numéro de pièce </t>
  </si>
  <si>
    <t>Code devise </t>
  </si>
  <si>
    <t>Vide </t>
  </si>
  <si>
    <t>Taux de devise </t>
  </si>
  <si>
    <t>Montant 2 </t>
  </si>
  <si>
    <t>Etablissement </t>
  </si>
  <si>
    <t>Axe </t>
  </si>
  <si>
    <t>Quantité 2 </t>
  </si>
  <si>
    <t>Règle de gestion</t>
  </si>
  <si>
    <t>Cardinalité</t>
  </si>
  <si>
    <t>n</t>
  </si>
  <si>
    <r>
      <rPr>
        <b/>
        <sz val="11"/>
        <color theme="9"/>
        <rFont val="Calibri"/>
        <family val="2"/>
        <scheme val="minor"/>
      </rPr>
      <t>En vert et gras le champ dans le flux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7030A0"/>
        <rFont val="Calibri"/>
        <family val="2"/>
        <scheme val="minor"/>
      </rPr>
      <t xml:space="preserve">En violet et gras le champ Hbase
</t>
    </r>
    <r>
      <rPr>
        <b/>
        <sz val="11"/>
        <color rgb="FFC00000"/>
        <rFont val="Calibri"/>
        <family val="2"/>
        <scheme val="minor"/>
      </rPr>
      <t xml:space="preserve">En rouge foncé et gras, les constantes
</t>
    </r>
    <r>
      <rPr>
        <b/>
        <sz val="11"/>
        <color theme="7"/>
        <rFont val="Calibri"/>
        <family val="2"/>
        <scheme val="minor"/>
      </rPr>
      <t xml:space="preserve">En jaune et gras les champs issus d'une étape et à utiliser dans une autre
</t>
    </r>
    <r>
      <rPr>
        <b/>
        <sz val="11"/>
        <color theme="8"/>
        <rFont val="Calibri"/>
        <family val="2"/>
        <scheme val="minor"/>
      </rPr>
      <t xml:space="preserve">En bleu et gras la clé de jointure entre 2 flux.
</t>
    </r>
    <r>
      <rPr>
        <sz val="11"/>
        <color theme="5"/>
        <rFont val="Calibri"/>
        <family val="2"/>
        <scheme val="minor"/>
      </rPr>
      <t>En orange, les paramètres de la fonction.</t>
    </r>
  </si>
  <si>
    <t>Date de modification</t>
  </si>
  <si>
    <t>onglet</t>
  </si>
  <si>
    <t>quoi</t>
  </si>
  <si>
    <t>comment</t>
  </si>
  <si>
    <t>qui</t>
  </si>
  <si>
    <t xml:space="preserve">EPC05052019OD411190000        XC0000001         EPC 05-2019                        COUVREG 05:01:00 C00000010505201913           D7225,00             N9       EUR          E--                                        002A1                                     </t>
  </si>
  <si>
    <t xml:space="preserve">EPC05052019OD467190000        XC0000001         EPC 05-2019                        COMMISS 03:30:10                              D2000,00             N1       EUR          E--                                        002A1                                     </t>
  </si>
  <si>
    <t xml:space="preserve">CMR05052019OD467190000        XC0000001         EPC 05-2019                        TRANSAC 03:30:10                              C200000,00           N3       EUR          E--                                        002A1                                     </t>
  </si>
  <si>
    <t xml:space="preserve">CMR05052019OD467190000        XC0000001         EPC 05-2019                        VIRSORT 10:00:00                              D195985,00           N4       EUR          E--                                        002A1                                     </t>
  </si>
  <si>
    <t xml:space="preserve">CMR05052019OD467190000        XC0000001         EPC 05-2019                        IMPAYES 13:30:00                              D17000,00            N5       EUR          E--                                        002A1                                     </t>
  </si>
  <si>
    <t xml:space="preserve">EPC05052019OD467190000        XC0000001         EPC 05-2019                        FRAIREJ 13:30:00                              D225,00              N6       EUR          E--                                        002A1                                     </t>
  </si>
  <si>
    <t xml:space="preserve">EPC05052019OD467190000        XC0000001         EPC 05-2019                        COUVREG 05:01:00                              C7225,00             N9       EUR          E--                                        002A1                                     </t>
  </si>
  <si>
    <t>Date</t>
  </si>
  <si>
    <t>Heure</t>
  </si>
  <si>
    <t>Libellé CEGID</t>
  </si>
  <si>
    <t>sens D/C</t>
  </si>
  <si>
    <t>Etat opérations</t>
  </si>
  <si>
    <t>Application source</t>
  </si>
  <si>
    <t>Etat auxiliaire</t>
  </si>
  <si>
    <t>N° Client CEGID</t>
  </si>
  <si>
    <t>N° Client SI EP</t>
  </si>
  <si>
    <t>Libellé opération CEGID</t>
  </si>
  <si>
    <t>Aplication source</t>
  </si>
  <si>
    <t>N° Créance</t>
  </si>
  <si>
    <t>NA</t>
  </si>
  <si>
    <t>Vacation Reglement Transactions</t>
  </si>
  <si>
    <t>Commissions TRA</t>
  </si>
  <si>
    <t>Idem E5</t>
  </si>
  <si>
    <t>NE PAS RAJOUTER DE LIGNE</t>
  </si>
  <si>
    <t>16122019</t>
  </si>
  <si>
    <t>EPC 12-2019</t>
  </si>
  <si>
    <t>REM E   100CB23:30:16</t>
  </si>
  <si>
    <t>Auxiliaire/analytique</t>
  </si>
  <si>
    <t>Longueur</t>
  </si>
  <si>
    <t>20011701</t>
  </si>
  <si>
    <r>
      <t xml:space="preserve">{"source":"B.EP.BPM","uid":"P191219T141553738S00050601","correlationId":"f1a5a8e0-20d5-11ea-aa47-0050569b0f0c","timestamp":"2019-12-19T15:15:53.738+0100","type":"create-account-transaction","params":[{"type":"input","name":"operationCode","value":"REM E   100CB15:15:53"},{"type":"input","name":"accountId","value":"DC06983215"},{"type":"input","name":"transaction","value":{"label":"Transactions", "amount":{"currency":"EUR", "value":"34.0"}, </t>
    </r>
    <r>
      <rPr>
        <sz val="11"/>
        <color theme="5"/>
        <rFont val="Calibri"/>
        <family val="2"/>
        <scheme val="minor"/>
      </rPr>
      <t xml:space="preserve">"transactionDate":"2019-12-17T15:03:05Z", </t>
    </r>
    <r>
      <rPr>
        <sz val="11"/>
        <color theme="1"/>
        <rFont val="Calibri"/>
        <family val="2"/>
        <scheme val="minor"/>
      </rPr>
      <t>"valueDate":"2019-12-17T15:03:05Z"}}]},</t>
    </r>
  </si>
  <si>
    <r>
      <t>{"source":"B.EP.BPM","uid":"P191217T140304335S00001301","correlationId":"f1a5a8e0-20d5-11ea-aa47-0050569b0f0c","timestamp":"2019-12-17T15:03:04.335+0100","type":"start-vacation-reglement-transactions","params":[
{"type":"input","name":"globalTransaction","value":{"id":"REwwMjkyMDk2NS1BOUEzMEMxSDhINjMwQ0hQNjhPM0lESEw0ODNKUEZSVlZWVjkxUk5KTTNWTTJVMzFES19fX19fXw","label":"REM E 100 00000999191212MONEXT","amount":{"currency":"EUR","value":105.9},"bookedDate":"2019-12-17T12:00:00Z",</t>
    </r>
    <r>
      <rPr>
        <sz val="11"/>
        <color theme="5"/>
        <rFont val="Calibri"/>
        <family val="2"/>
        <scheme val="minor"/>
      </rPr>
      <t>"transactionDate":"2019-12-16T23:30:16Z"</t>
    </r>
    <r>
      <rPr>
        <sz val="11"/>
        <color theme="1"/>
        <rFont val="Calibri"/>
        <family val="2"/>
        <scheme val="minor"/>
      </rPr>
      <t xml:space="preserve">,"valueDate":"2019-12-17T12:00:00Z","vacation":"TRANSACTION","reference":"00000999191212MONEXT","operationType":"100"}}
,{"type":"input","name":"file","value":"CRE_MBA_20191217095616"}]}
</t>
    </r>
  </si>
  <si>
    <t xml:space="preserve">   </t>
  </si>
  <si>
    <t xml:space="preserve">        </t>
  </si>
  <si>
    <t xml:space="preserve">467190000        </t>
  </si>
  <si>
    <t xml:space="preserve">512391000        </t>
  </si>
  <si>
    <t xml:space="preserve">          </t>
  </si>
  <si>
    <t>105,90</t>
  </si>
  <si>
    <t>34,00</t>
  </si>
  <si>
    <t>C000999</t>
  </si>
  <si>
    <t>C0002537 </t>
  </si>
  <si>
    <t>71,90</t>
  </si>
  <si>
    <t>TRA</t>
  </si>
  <si>
    <t>Etat opération</t>
  </si>
  <si>
    <t>2019-12-17</t>
  </si>
  <si>
    <t>DC06983215</t>
  </si>
  <si>
    <t>DC07063052</t>
  </si>
  <si>
    <t>Ligne TRA</t>
  </si>
  <si>
    <t>Contrôle longueur</t>
  </si>
  <si>
    <t>Ligne état opérations</t>
  </si>
  <si>
    <t>Ligne état auxiliaire</t>
  </si>
  <si>
    <t xml:space="preserve">467190000      </t>
  </si>
  <si>
    <t xml:space="preserve">467190000 </t>
  </si>
  <si>
    <r>
      <t>{"source":"B.EP.BPM","uid":"P191219T141610290S00050701","correlationId":"f1a5a8e0-20d5-11ea-aa47-0050569b0f0c","timestamp":"2019-12-19T15:16:10.290+0100","type":"create-account-transaction","params":[{"type":"input","name":"operationCode","value":"REM E   100CB15:16:10"},{"type":"input","name":"accountId","value":"DC07063052"},{"type":"input","name":"transaction","value":{"label":"Transactions","amount":{"currency":"EUR","value":71.90},</t>
    </r>
    <r>
      <rPr>
        <sz val="11"/>
        <color theme="5"/>
        <rFont val="Calibri"/>
        <family val="2"/>
        <scheme val="minor"/>
      </rPr>
      <t>"transactionDate":"2019-12-19T15:16:03Z"</t>
    </r>
    <r>
      <rPr>
        <sz val="11"/>
        <color theme="1"/>
        <rFont val="Calibri"/>
        <family val="2"/>
        <scheme val="minor"/>
      </rPr>
      <t>,"valueDate":"2019-12-19T15:16:03Z"}}]},</t>
    </r>
  </si>
  <si>
    <t>10</t>
  </si>
  <si>
    <t>EPC 01-2020</t>
  </si>
  <si>
    <t>17012020</t>
  </si>
  <si>
    <t>A2</t>
  </si>
  <si>
    <t>01R1R000</t>
  </si>
  <si>
    <t>COMCO      CB13:30:11</t>
  </si>
  <si>
    <t>0,04</t>
  </si>
  <si>
    <t>2020-01-17</t>
  </si>
  <si>
    <t>13:30:11</t>
  </si>
  <si>
    <t>Evenement de start-vacation-reglement-transactions</t>
  </si>
  <si>
    <t>Evenements create-account-transactions</t>
  </si>
  <si>
    <t>TABLE</t>
  </si>
  <si>
    <t>EVT</t>
  </si>
  <si>
    <t>EVENEMENT</t>
  </si>
  <si>
    <t>Rappel pour le 17/01 Nous avons eu un règlement de 10 euros, pour 1 commerçant. Avec des frais d'interchange de 0,02. Des commissions prélévées au commerçant de 0,04 euro.
Donc dans CEGID nous allons généré :
1 ligne 512 pour le reglement global de 10 euros
1 ligne 467 pour le reglement de 10 euros pour le client MONEXT
1 ligne 512 d'interchange1 ligne 627 d'interchange
Pour les commissions voir l'onglet COMMISSIONS_1701
EN GRIS Les événements de la journé du 17/12, ne correspondent pas au valeur en dessous.</t>
  </si>
  <si>
    <t>512 - interchange</t>
  </si>
  <si>
    <t>627 - interchange</t>
  </si>
  <si>
    <t>512300000</t>
  </si>
  <si>
    <t>627890000</t>
  </si>
  <si>
    <t>COM E   100CB03:25:56</t>
  </si>
  <si>
    <t>0,02</t>
  </si>
  <si>
    <t>VIR</t>
  </si>
  <si>
    <t>C0009999</t>
  </si>
  <si>
    <t xml:space="preserve">EPC05052019OD708290000        H01R1R000EPC 05-2019                        COMMISS 03:30:10                              C2000,00             N1       EUR          E--                                        002A1                                     </t>
  </si>
  <si>
    <t xml:space="preserve">EPC05052019OD708293000        H01R1R000EPC 05-2019                        FRAIREJ 13:30:00                              C225,00              N6       EUR          E--                                        002A1                                     </t>
  </si>
  <si>
    <t>15,07</t>
  </si>
  <si>
    <t>REM E   100CB08:05:14</t>
  </si>
  <si>
    <t>05022020</t>
  </si>
  <si>
    <t>EPC 02-2020</t>
  </si>
  <si>
    <t>Libellé</t>
  </si>
  <si>
    <t>BNR</t>
  </si>
  <si>
    <t>REM E   100</t>
  </si>
  <si>
    <t>Journal</t>
  </si>
  <si>
    <t>Numero Compte général</t>
  </si>
  <si>
    <t>CLE_1</t>
  </si>
  <si>
    <t>CLE_13</t>
  </si>
  <si>
    <t>CLE_14</t>
  </si>
  <si>
    <t>Key</t>
  </si>
  <si>
    <t>Ecriture</t>
  </si>
  <si>
    <t>COM VMC BNPP</t>
  </si>
  <si>
    <t>VIR TRANSAC BNP ARK</t>
  </si>
  <si>
    <t>REM E   100 *</t>
  </si>
  <si>
    <t>REM E   100 MC</t>
  </si>
  <si>
    <t>REM E   100 VI</t>
  </si>
  <si>
    <t>512391000</t>
  </si>
  <si>
    <t>COM E   100*</t>
  </si>
  <si>
    <t>COF E   100*</t>
  </si>
  <si>
    <t>COB E   100*</t>
  </si>
  <si>
    <t>REM E   100*</t>
  </si>
  <si>
    <t>EXEMPLE</t>
  </si>
  <si>
    <t>COM E   100VI08:30:00</t>
  </si>
  <si>
    <t>COF E   100VI08:30:00</t>
  </si>
  <si>
    <t>COB E   100VI08:30:00</t>
  </si>
  <si>
    <t>COM E   100MC09:30:00</t>
  </si>
  <si>
    <t>COF E   100MC09:30:00</t>
  </si>
  <si>
    <t>COB E   100MC09:30:00</t>
  </si>
  <si>
    <t>2 caractères numériques</t>
  </si>
  <si>
    <t>5 caractères numériques</t>
  </si>
  <si>
    <t>1 caractère numérique</t>
  </si>
  <si>
    <t>11 caractères alphanumériques</t>
  </si>
  <si>
    <t>6 caractères numériques</t>
  </si>
  <si>
    <t>14 caractères numériques</t>
  </si>
  <si>
    <t>4 caractères alphanumériques</t>
  </si>
  <si>
    <t>2 caractères alphanumériques</t>
  </si>
  <si>
    <t>7 caractères numériques</t>
  </si>
  <si>
    <t>1 caractère alphanumérique</t>
  </si>
  <si>
    <t>création</t>
  </si>
  <si>
    <t>Yassir ANOUAR</t>
  </si>
  <si>
    <t>3 caractères alphanumériques</t>
  </si>
  <si>
    <t>THIRE / THITR2</t>
  </si>
  <si>
    <t>THIRE</t>
  </si>
  <si>
    <t>Règle de gestion : les zones numériques sont cadrées à droite et complétées si besoin à zéro, les zones 
alphanumériques et alphabétiques ne sont pas cadrées car les espaces ne sont pas correctement gérés par l'infocentre Monext</t>
  </si>
  <si>
    <t>NUPA</t>
  </si>
  <si>
    <t>DTTMAQRENURE</t>
  </si>
  <si>
    <t>11 caractères numériques</t>
  </si>
  <si>
    <t>CDNARE</t>
  </si>
  <si>
    <t>CDSSREIN</t>
  </si>
  <si>
    <t>IDCNCM</t>
  </si>
  <si>
    <t>NUSICM</t>
  </si>
  <si>
    <t>CDBQDMCM</t>
  </si>
  <si>
    <t>CDBQCFCM</t>
  </si>
  <si>
    <t>CDGUCM</t>
  </si>
  <si>
    <t>NUCPCM</t>
  </si>
  <si>
    <t>NULTRE</t>
  </si>
  <si>
    <t>NURECM</t>
  </si>
  <si>
    <t>DTCARE</t>
  </si>
  <si>
    <t>10 caractères alphanumériques</t>
  </si>
  <si>
    <t>DTCERE</t>
  </si>
  <si>
    <t>DTVLRE</t>
  </si>
  <si>
    <t>MTBRRERG</t>
  </si>
  <si>
    <t>MTCERE</t>
  </si>
  <si>
    <t>MTTTCIRE</t>
  </si>
  <si>
    <t>CDDVRG</t>
  </si>
  <si>
    <t>3 caractères numériques</t>
  </si>
  <si>
    <t>CDDVOR</t>
  </si>
  <si>
    <t>NBDCDVOR</t>
  </si>
  <si>
    <t>NBDCDVRG</t>
  </si>
  <si>
    <t>CDDPPV</t>
  </si>
  <si>
    <t>CDPYPV</t>
  </si>
  <si>
    <t>CDFLRE</t>
  </si>
  <si>
    <t>CDTMRE</t>
  </si>
  <si>
    <t>TYMA</t>
  </si>
  <si>
    <t>NUTP</t>
  </si>
  <si>
    <t>CDMCC</t>
  </si>
  <si>
    <t>NBJRSBF</t>
  </si>
  <si>
    <t>CDRIVICM</t>
  </si>
  <si>
    <t>CDVICM</t>
  </si>
  <si>
    <t>CDTYRE</t>
  </si>
  <si>
    <t>DTRCRE</t>
  </si>
  <si>
    <t>INVAD</t>
  </si>
  <si>
    <t>IDRFAI</t>
  </si>
  <si>
    <t>12 caractères alphanumériques</t>
  </si>
  <si>
    <t>CDCHCM</t>
  </si>
  <si>
    <t>5 caractères alphanumériques</t>
  </si>
  <si>
    <t>NBTRRE</t>
  </si>
  <si>
    <t>8 caractères numériques</t>
  </si>
  <si>
    <t>CDCS</t>
  </si>
  <si>
    <t>VRSPRF</t>
  </si>
  <si>
    <t>VRLGRS</t>
  </si>
  <si>
    <t>VRLGTC</t>
  </si>
  <si>
    <t>IDSA</t>
  </si>
  <si>
    <t>8 caractères alphanumériques</t>
  </si>
  <si>
    <t>MTNTRE</t>
  </si>
  <si>
    <t>MTBRREOR</t>
  </si>
  <si>
    <t>ORRE</t>
  </si>
  <si>
    <t>HHRCRE</t>
  </si>
  <si>
    <t>6 caractères alphanumériques</t>
  </si>
  <si>
    <t>TASA</t>
  </si>
  <si>
    <t>NUFITP</t>
  </si>
  <si>
    <t>INRESC</t>
  </si>
  <si>
    <t>INSCRE</t>
  </si>
  <si>
    <r>
      <t xml:space="preserve">alimenter cette donnée par la date de la remise et un compteur à cinq chiffres incrémenté pour chaque ligne :
exemple : yyMMdd00001 
où yyMMdd = </t>
    </r>
    <r>
      <rPr>
        <b/>
        <sz val="11"/>
        <color rgb="FF7030A0"/>
        <rFont val="Calibri"/>
        <family val="2"/>
        <scheme val="minor"/>
      </rPr>
      <t>CREMBAINVERSED.idrem</t>
    </r>
    <r>
      <rPr>
        <sz val="11"/>
        <color theme="1"/>
        <rFont val="Calibri"/>
        <family val="2"/>
        <scheme val="minor"/>
      </rPr>
      <t>.substring(</t>
    </r>
    <r>
      <rPr>
        <b/>
        <sz val="11"/>
        <color rgb="FF7030A0"/>
        <rFont val="Calibri"/>
        <family val="2"/>
        <scheme val="minor"/>
      </rPr>
      <t>CREMBAINVERSED.idrem</t>
    </r>
    <r>
      <rPr>
        <sz val="11"/>
        <color theme="1"/>
        <rFont val="Calibri"/>
        <family val="2"/>
        <scheme val="minor"/>
      </rPr>
      <t>.length-6)</t>
    </r>
  </si>
  <si>
    <r>
      <t xml:space="preserve">numéro du mois de l'ID remise extrait du CRE
</t>
    </r>
    <r>
      <rPr>
        <b/>
        <sz val="10"/>
        <color rgb="FF7030A0"/>
        <rFont val="Arial"/>
        <family val="2"/>
      </rPr>
      <t>CREMBAINVERSED.idrem</t>
    </r>
    <r>
      <rPr>
        <sz val="10"/>
        <color theme="1"/>
        <rFont val="Arial"/>
        <family val="2"/>
      </rPr>
      <t>.substring(</t>
    </r>
    <r>
      <rPr>
        <b/>
        <sz val="10"/>
        <color rgb="FF7030A0"/>
        <rFont val="Arial"/>
        <family val="2"/>
      </rPr>
      <t>CREMBAINVERSED.idrem</t>
    </r>
    <r>
      <rPr>
        <sz val="10"/>
        <color theme="1"/>
        <rFont val="Arial"/>
        <family val="2"/>
      </rPr>
      <t>.length-6).substring(2,4)</t>
    </r>
  </si>
  <si>
    <t>"3"</t>
  </si>
  <si>
    <r>
      <rPr>
        <sz val="10"/>
        <color theme="1"/>
        <rFont val="Arial"/>
        <family val="2"/>
      </rPr>
      <t>No de contrat accepteur extrait du CRE ( contrat primo)</t>
    </r>
    <r>
      <rPr>
        <b/>
        <sz val="10"/>
        <color rgb="FF7030A0"/>
        <rFont val="Arial"/>
        <family val="2"/>
      </rPr>
      <t xml:space="preserve">
CREMBAINVERSED.numco</t>
    </r>
  </si>
  <si>
    <t>vide</t>
  </si>
  <si>
    <r>
      <rPr>
        <sz val="11"/>
        <color theme="1"/>
        <rFont val="Calibri"/>
        <family val="2"/>
        <scheme val="minor"/>
      </rPr>
      <t xml:space="preserve">Code etablissment extrait du CRE </t>
    </r>
    <r>
      <rPr>
        <b/>
        <sz val="11"/>
        <color rgb="FFC00000"/>
        <rFont val="Calibri"/>
        <family val="2"/>
        <scheme val="minor"/>
      </rPr>
      <t xml:space="preserve">
</t>
    </r>
    <r>
      <rPr>
        <b/>
        <sz val="11"/>
        <color rgb="FF7030A0"/>
        <rFont val="Calibri"/>
        <family val="2"/>
        <scheme val="minor"/>
      </rPr>
      <t>CREMBAINVERSED.cdetb9</t>
    </r>
  </si>
  <si>
    <r>
      <rPr>
        <sz val="11"/>
        <color theme="1"/>
        <rFont val="Calibri"/>
        <family val="2"/>
        <scheme val="minor"/>
      </rPr>
      <t>Code guichet extrait du CRE</t>
    </r>
    <r>
      <rPr>
        <b/>
        <sz val="11"/>
        <color rgb="FF7030A0"/>
        <rFont val="Calibri"/>
        <family val="2"/>
        <scheme val="minor"/>
      </rPr>
      <t xml:space="preserve">
CREMBAINVERSED.cdguich</t>
    </r>
  </si>
  <si>
    <r>
      <rPr>
        <sz val="10"/>
        <color theme="1"/>
        <rFont val="Arial"/>
        <family val="2"/>
      </rPr>
      <t>date de la remise (CREMBA_IDREM) ou Date du CRE moins 1 jour calendaire</t>
    </r>
    <r>
      <rPr>
        <b/>
        <sz val="10"/>
        <color rgb="FFC00000"/>
        <rFont val="Arial"/>
        <family val="2"/>
      </rPr>
      <t xml:space="preserve">
</t>
    </r>
    <r>
      <rPr>
        <b/>
        <sz val="10"/>
        <color rgb="FF7030A0"/>
        <rFont val="Arial"/>
        <family val="2"/>
      </rPr>
      <t>CREMBAINVERSED.idrem</t>
    </r>
    <r>
      <rPr>
        <sz val="10"/>
        <color theme="1"/>
        <rFont val="Arial"/>
        <family val="2"/>
      </rPr>
      <t>.substring(</t>
    </r>
    <r>
      <rPr>
        <b/>
        <sz val="10"/>
        <color rgb="FF7030A0"/>
        <rFont val="Arial"/>
        <family val="2"/>
      </rPr>
      <t>CREMBAINVERSED.idrem</t>
    </r>
    <r>
      <rPr>
        <sz val="10"/>
        <color theme="1"/>
        <rFont val="Arial"/>
        <family val="2"/>
      </rPr>
      <t>.length-6) - 1 jour calendaire</t>
    </r>
  </si>
  <si>
    <r>
      <rPr>
        <sz val="10"/>
        <color theme="1"/>
        <rFont val="Arial"/>
        <family val="2"/>
      </rPr>
      <t>Somme des montants des transactions de toutes les transactions inclues dans cette remise
somme(</t>
    </r>
    <r>
      <rPr>
        <b/>
        <sz val="10"/>
        <color rgb="FF7030A0"/>
        <rFont val="Arial"/>
        <family val="2"/>
      </rPr>
      <t>CREMBAINVERSED.mtbrut</t>
    </r>
    <r>
      <rPr>
        <sz val="10"/>
        <color theme="1"/>
        <rFont val="Arial"/>
        <family val="2"/>
      </rPr>
      <t>)</t>
    </r>
  </si>
  <si>
    <t>"978"</t>
  </si>
  <si>
    <t>"08"</t>
  </si>
  <si>
    <r>
      <rPr>
        <sz val="10"/>
        <color theme="1"/>
        <rFont val="Arial"/>
        <family val="2"/>
      </rPr>
      <t xml:space="preserve">Rechercher le code MCC à partir du contrat dans le REFCOM
</t>
    </r>
    <r>
      <rPr>
        <b/>
        <sz val="10"/>
        <color rgb="FF7030A0"/>
        <rFont val="Arial"/>
        <family val="2"/>
      </rPr>
      <t>REFCOM.mcc</t>
    </r>
  </si>
  <si>
    <t>1 Pour les opérations au débit ( remboursement) et 2 pour les opérations au credit ( paiement )
si CREMBAINVERSED.cdopei = "AVO" :
   CDSSREIN = 1
si CREMBAINVERSED.cdopei = "FAC" :
   CDSSREIN = 2</t>
  </si>
  <si>
    <t>Si contrat = 9255002 
    alimenter cette variable par "2010" 
sinon 
    alimenter par "0024"</t>
  </si>
  <si>
    <t>THITR2</t>
  </si>
  <si>
    <r>
      <rPr>
        <b/>
        <sz val="11"/>
        <color theme="1"/>
        <rFont val="Calibri"/>
        <family val="2"/>
        <scheme val="minor"/>
      </rPr>
      <t xml:space="preserve">Flux CREMBA, REFCOM
</t>
    </r>
    <r>
      <rPr>
        <sz val="11"/>
        <color theme="1"/>
        <rFont val="Calibri"/>
        <family val="2"/>
        <scheme val="minor"/>
      </rPr>
      <t xml:space="preserve">
Au lancement des traitements à un jour J : 
1. Récupérer toutes les lignes des fichiers CRE_VI_ , CRE_VI_RI_ , CRE_MC_ , CRE_MC_RI_ datés du jour J
Table "crembainversed"
CREMBAINVERSED.Rowkey like "D|VI|cre_vi_yyyyMMdd|*"
OR CREMBAINVERSED.Rowkey like "D|VI|cre_vi_ri_yyyyMMdd|*"
OR CREMBAINVERSED.Rowkey like "D|VI|cre_mc_yyyyMMdd|*"
OR CREMBAINVERSED.Rowkey like "D|VI|cre_mc_ri_yyyyMMdd|*"
2. Pour chaque ligne CRE récupérer le commerçant associé à la ligne :
Table "refcom"
REFCOM.Rowkey like "C|crembainversed.numco|*"
GET latest
3. Agréger les lignes CRE ayant les mêmes valeurs pour crembainversed.numco et crembainversed.cdopei et écrire sur le fichier INFREM04_yyyyMMdd, pour chaque agrégat, une ligne avec les informations ci-dessous :
</t>
    </r>
  </si>
  <si>
    <t>"00"</t>
  </si>
  <si>
    <t>DTTMAQRENUREIT</t>
  </si>
  <si>
    <t xml:space="preserve">Récupérer depuis le champ DTTMAQRENURE de la ligne/remise THIRE à laquelle appartient la transaction traitée </t>
  </si>
  <si>
    <t>NUTRIT</t>
  </si>
  <si>
    <t>LGNUPO</t>
  </si>
  <si>
    <t>NUPO</t>
  </si>
  <si>
    <t>19 caractères alphanumériques</t>
  </si>
  <si>
    <t>DTTR</t>
  </si>
  <si>
    <t>Numéro de la transaction dans la remise THIRE</t>
  </si>
  <si>
    <t>HHTR</t>
  </si>
  <si>
    <r>
      <t xml:space="preserve">Alimenter par l'heure de la transaction des fichiers payline ou payavenue
Si CREMBAINVERSED.typappli = "PDP" ou "PDPSC"
    hhmmss récupéré depuis </t>
    </r>
    <r>
      <rPr>
        <b/>
        <sz val="10"/>
        <color rgb="FF7030A0"/>
        <rFont val="Arial"/>
        <family val="2"/>
      </rPr>
      <t>PAYAVENUE.transactionDate</t>
    </r>
    <r>
      <rPr>
        <sz val="10"/>
        <color theme="1"/>
        <rFont val="Arial"/>
        <family val="2"/>
      </rPr>
      <t xml:space="preserve">
Si CREMBAINVERSED.typappli = "VAD"
    hhmmss récupéré depuis </t>
    </r>
    <r>
      <rPr>
        <b/>
        <sz val="10"/>
        <color rgb="FF7030A0"/>
        <rFont val="Arial"/>
        <family val="2"/>
      </rPr>
      <t>PAYLINE.transactionDate</t>
    </r>
    <r>
      <rPr>
        <sz val="10"/>
        <color theme="1"/>
        <rFont val="Arial"/>
        <family val="2"/>
      </rPr>
      <t xml:space="preserve">
Si non alimenté dans les fichiers daily payline et payavenue, alimenter ce champ par un compteur</t>
    </r>
  </si>
  <si>
    <t>MTBRTROR</t>
  </si>
  <si>
    <t>17 caractères numériques</t>
  </si>
  <si>
    <t>MTBRTRRG</t>
  </si>
  <si>
    <t>12 caractères numériques</t>
  </si>
  <si>
    <t>CREMBAINVERSED.mtbrut</t>
  </si>
  <si>
    <t>SSTRIN</t>
  </si>
  <si>
    <t>1 Pour les opérations au débit ( remboursement) et 2 pour les opérations au credit ( paiement )
si CREMBAINVERSED.cdopei = "AVO" :
   SSTRIN = 1
si CREMBAINVERSED.cdopei = "FAC" :
   SSTRIN = 2</t>
  </si>
  <si>
    <t>TYTR</t>
  </si>
  <si>
    <t>NATR</t>
  </si>
  <si>
    <t>MDVD</t>
  </si>
  <si>
    <r>
      <t xml:space="preserve">Si </t>
    </r>
    <r>
      <rPr>
        <b/>
        <sz val="11"/>
        <color rgb="FF7030A0"/>
        <rFont val="Calibri"/>
        <family val="2"/>
        <scheme val="minor"/>
      </rPr>
      <t>CREMBAINVERSED.typappli</t>
    </r>
    <r>
      <rPr>
        <sz val="11"/>
        <color theme="1"/>
        <rFont val="Calibri"/>
        <family val="2"/>
        <scheme val="minor"/>
      </rPr>
      <t xml:space="preserve">= PDPSC  ou PDP 
    Si PAYAVENUE.trxCode_4eme digit = 0 -&gt; Alimenter par la valeur "0"
    Si PAYAVENUE.trxCode_4eme digit = 1 -&gt; Alimenter par la valeur "2"
    Si PAYAVENUE.trxCode_4eme digit = 8 -&gt; Alimenter par la valeur "3"  
    Sinon -&gt; Alimenter par la valeur "2"
Si </t>
    </r>
    <r>
      <rPr>
        <b/>
        <sz val="11"/>
        <color rgb="FF7030A0"/>
        <rFont val="Calibri"/>
        <family val="2"/>
        <scheme val="minor"/>
      </rPr>
      <t>CREMBAINVERSED.typappli = VAD</t>
    </r>
    <r>
      <rPr>
        <sz val="11"/>
        <color theme="1"/>
        <rFont val="Calibri"/>
        <family val="2"/>
        <scheme val="minor"/>
      </rPr>
      <t xml:space="preserve"> ET </t>
    </r>
    <r>
      <rPr>
        <b/>
        <sz val="11"/>
        <color rgb="FF7030A0"/>
        <rFont val="Calibri"/>
        <family val="2"/>
        <scheme val="minor"/>
      </rPr>
      <t>CREMBAINVERSED.cdopei = AVO</t>
    </r>
    <r>
      <rPr>
        <sz val="11"/>
        <color theme="1"/>
        <rFont val="Calibri"/>
        <family val="2"/>
        <scheme val="minor"/>
      </rPr>
      <t xml:space="preserve"> 
    -&gt; Alimenter par la valeur "0"
Si </t>
    </r>
    <r>
      <rPr>
        <b/>
        <sz val="11"/>
        <color rgb="FF7030A0"/>
        <rFont val="Calibri"/>
        <family val="2"/>
        <scheme val="minor"/>
      </rPr>
      <t>CREMBAINVERSED.typappli  = VAD</t>
    </r>
    <r>
      <rPr>
        <sz val="11"/>
        <color theme="1"/>
        <rFont val="Calibri"/>
        <family val="2"/>
        <scheme val="minor"/>
      </rPr>
      <t xml:space="preserve"> ET </t>
    </r>
    <r>
      <rPr>
        <b/>
        <sz val="11"/>
        <color rgb="FF7030A0"/>
        <rFont val="Calibri"/>
        <family val="2"/>
        <scheme val="minor"/>
      </rPr>
      <t>CREMBAINVERSED.cdopei = FAC</t>
    </r>
    <r>
      <rPr>
        <sz val="11"/>
        <color theme="1"/>
        <rFont val="Calibri"/>
        <family val="2"/>
        <scheme val="minor"/>
      </rPr>
      <t xml:space="preserve"> 
    -&gt; Alimenter par la valeur "A"</t>
    </r>
  </si>
  <si>
    <t>NUAU</t>
  </si>
  <si>
    <t>CECAME</t>
  </si>
  <si>
    <t>13 caractères alphanumériques</t>
  </si>
  <si>
    <t>CDBQPO</t>
  </si>
  <si>
    <t>CREMBAINVERSED.ceEmi</t>
  </si>
  <si>
    <t>CDBQCFPO</t>
  </si>
  <si>
    <t>Alimenter 00000 pour Visa ou 14206 Mastercard</t>
  </si>
  <si>
    <t>MTPFGR</t>
  </si>
  <si>
    <t>DTCETR</t>
  </si>
  <si>
    <t>MTCETR</t>
  </si>
  <si>
    <t>MTTTCITR</t>
  </si>
  <si>
    <t>CDCIIH</t>
  </si>
  <si>
    <t>CDRBVI</t>
  </si>
  <si>
    <t>CDMOANTR</t>
  </si>
  <si>
    <t>SCMDVD</t>
  </si>
  <si>
    <t>CDAU</t>
  </si>
  <si>
    <t>CDEGNU</t>
  </si>
  <si>
    <t>MDSA</t>
  </si>
  <si>
    <t>RFAR</t>
  </si>
  <si>
    <t>CREMBAINVERSED.nuarn</t>
  </si>
  <si>
    <r>
      <t xml:space="preserve">Si </t>
    </r>
    <r>
      <rPr>
        <b/>
        <sz val="11"/>
        <color rgb="FF7030A0"/>
        <rFont val="Calibri"/>
        <family val="2"/>
        <scheme val="minor"/>
      </rPr>
      <t xml:space="preserve">CREMBAINVERSED.typappli </t>
    </r>
    <r>
      <rPr>
        <sz val="11"/>
        <color theme="1"/>
        <rFont val="Calibri"/>
        <family val="2"/>
        <scheme val="minor"/>
      </rPr>
      <t xml:space="preserve">= PDPSC -&gt; Alimenter par la valeur "6"
Si </t>
    </r>
    <r>
      <rPr>
        <b/>
        <sz val="11"/>
        <color rgb="FF7030A0"/>
        <rFont val="Calibri"/>
        <family val="2"/>
        <scheme val="minor"/>
      </rPr>
      <t xml:space="preserve">CREMBAINVERSED.typappli = PDP </t>
    </r>
    <r>
      <rPr>
        <sz val="11"/>
        <color theme="1"/>
        <rFont val="Calibri"/>
        <family val="2"/>
        <scheme val="minor"/>
      </rPr>
      <t xml:space="preserve">-&gt; Alimenter par la valeur "3"
Si </t>
    </r>
    <r>
      <rPr>
        <b/>
        <sz val="11"/>
        <color rgb="FF7030A0"/>
        <rFont val="Calibri"/>
        <family val="2"/>
        <scheme val="minor"/>
      </rPr>
      <t>CREMBAINVERSED.typappli = VAD</t>
    </r>
    <r>
      <rPr>
        <sz val="11"/>
        <color theme="1"/>
        <rFont val="Calibri"/>
        <family val="2"/>
        <scheme val="minor"/>
      </rPr>
      <t xml:space="preserve">  -&gt; Alimenter par la valeur "1"</t>
    </r>
  </si>
  <si>
    <t>CDPYPO</t>
  </si>
  <si>
    <r>
      <rPr>
        <b/>
        <sz val="11"/>
        <color theme="1"/>
        <rFont val="Calibri"/>
        <family val="2"/>
        <scheme val="minor"/>
      </rPr>
      <t xml:space="preserve">Flux CREMBA, REFPAYS, PAYLINE, PAYAVENUE
</t>
    </r>
    <r>
      <rPr>
        <sz val="11"/>
        <color theme="1"/>
        <rFont val="Calibri"/>
        <family val="2"/>
        <scheme val="minor"/>
      </rPr>
      <t xml:space="preserve">
Au lancement des traitements à un jour J : 
1. Récupérer toutes les lignes des fichiers CRE_VI_ , CRE_VI_RI_ , CRE_MC_ , CRE_MC_RI_ datés du jour J
</t>
    </r>
    <r>
      <rPr>
        <b/>
        <sz val="11"/>
        <color theme="1"/>
        <rFont val="Calibri"/>
        <family val="2"/>
        <scheme val="minor"/>
      </rPr>
      <t xml:space="preserve">Table "crembainversed"
CREMBAINVERSED.Rowkey like "D|VI|cre_vi_yyyyMMdd|*"
OR CREMBAINVERSED.Rowkey like "D|VI|cre_vi_ri_yyyyMMdd|*"
OR CREMBAINVERSED.Rowkey like "D|VI|cre_mc_yyyyMMdd|*"
OR CREMBAINVERSED.Rowkey like "D|VI|cre_mc_ri_yyyyMMdd|*"
</t>
    </r>
    <r>
      <rPr>
        <sz val="11"/>
        <color theme="1"/>
        <rFont val="Calibri"/>
        <family val="2"/>
        <scheme val="minor"/>
      </rPr>
      <t xml:space="preserve">
2. Pour chaque ligne CRE récupérer la ligne Payline ou Payavenue associée :
</t>
    </r>
    <r>
      <rPr>
        <b/>
        <sz val="11"/>
        <color theme="1"/>
        <rFont val="Calibri"/>
        <family val="2"/>
        <scheme val="minor"/>
      </rPr>
      <t xml:space="preserve">Si CREMBAINVERSED.typappli = "PDP" ou "PDPSC"
    Table "payavenuereference"
    PAYAVENUE.Rowkey like "D|crembainversed.nuarn"
Si CREMBAINVERSED.typappli = "VAD"
    Table "paylineexterntransid"
    PAYLINE.Rowkey like "D|HexadecimalToDecimal(crembainversed.nuarn)"
</t>
    </r>
    <r>
      <rPr>
        <sz val="11"/>
        <color theme="1"/>
        <rFont val="Calibri"/>
        <family val="2"/>
        <scheme val="minor"/>
      </rPr>
      <t xml:space="preserve">
3. Pour chaque ligne CRE récupérer le pays associé :
</t>
    </r>
    <r>
      <rPr>
        <b/>
        <sz val="11"/>
        <color theme="1"/>
        <rFont val="Calibri"/>
        <family val="2"/>
        <scheme val="minor"/>
      </rPr>
      <t xml:space="preserve">Si CREMBAINVERSED.typappli = "PDP" ou "PDPSC"
    Table "refpays"
    REFPAYS.isonum = Etape2.PAYAVENUE.countryCode
Si CREMBAINVERSED.typappli = "VAD"
    Table "refpays"
    REFPAYS.iso2 = Etape2.PAYLINE.issuerCodePays
</t>
    </r>
    <r>
      <rPr>
        <sz val="11"/>
        <color theme="1"/>
        <rFont val="Calibri"/>
        <family val="2"/>
        <scheme val="minor"/>
      </rPr>
      <t xml:space="preserve">
4. Pour chaque ligne CRE écrire sur le fichier INFTRS04_yyyyMMdd une ligne avec les informations ci-dessous :
</t>
    </r>
  </si>
  <si>
    <r>
      <t xml:space="preserve">REFPAYS.iso3 </t>
    </r>
    <r>
      <rPr>
        <sz val="11"/>
        <color theme="1"/>
        <rFont val="Calibri"/>
        <family val="2"/>
        <scheme val="minor"/>
      </rPr>
      <t>(ou "FRA" si non alimenté)</t>
    </r>
  </si>
  <si>
    <t>TYPA</t>
  </si>
  <si>
    <r>
      <t xml:space="preserve">Si </t>
    </r>
    <r>
      <rPr>
        <b/>
        <sz val="11"/>
        <color rgb="FF7030A0"/>
        <rFont val="Calibri"/>
        <family val="2"/>
        <scheme val="minor"/>
      </rPr>
      <t>CREMBAINVERSED.typappli = PDPSC</t>
    </r>
    <r>
      <rPr>
        <sz val="11"/>
        <color theme="1"/>
        <rFont val="Calibri"/>
        <family val="2"/>
        <scheme val="minor"/>
      </rPr>
      <t xml:space="preserve">  -&gt; Alimenter par la valeur "10"
Si </t>
    </r>
    <r>
      <rPr>
        <b/>
        <sz val="11"/>
        <color rgb="FF7030A0"/>
        <rFont val="Calibri"/>
        <family val="2"/>
        <scheme val="minor"/>
      </rPr>
      <t>CREMBAINVERSED.typappli = PDP</t>
    </r>
    <r>
      <rPr>
        <sz val="11"/>
        <color theme="1"/>
        <rFont val="Calibri"/>
        <family val="2"/>
        <scheme val="minor"/>
      </rPr>
      <t xml:space="preserve">  -&gt; Alimenter par la valeur "10"
Si </t>
    </r>
    <r>
      <rPr>
        <b/>
        <sz val="11"/>
        <color rgb="FF7030A0"/>
        <rFont val="Calibri"/>
        <family val="2"/>
        <scheme val="minor"/>
      </rPr>
      <t>CREMBAINVERSED.typappli = VAD</t>
    </r>
    <r>
      <rPr>
        <sz val="11"/>
        <color theme="1"/>
        <rFont val="Calibri"/>
        <family val="2"/>
        <scheme val="minor"/>
      </rPr>
      <t xml:space="preserve">  -&gt; Alimenter par la valeur "24"</t>
    </r>
  </si>
  <si>
    <t>CDRXPO</t>
  </si>
  <si>
    <t>2 Pour Visa et 3 pour Mastercard</t>
  </si>
  <si>
    <t>MTCICOAPTR</t>
  </si>
  <si>
    <t>CDPTMSVI</t>
  </si>
  <si>
    <t>Si CREMBA_TYPAPPLI = PSP ou PSPSC, 
- alimenter cette zone par la valeur trouvée dans  PAYAVENUE_CODE_PRODUIT_CARTE, 
si non trouvé ou vide, 
- alimenter cette zone par  une valeur definie à partir de nature carte et type de carte extrait du CREMBA (cf Table de correspondance CREMBA_NATCARTE et CREMBA_TYPCARTE pour VI et MC )
Si CREMBA_TYPAPPLI = VAD,
- alimenter cette zone par  une valeur definie à partir de nature carte et type de carte extrait du CREMBA  (cf Table de correspondance CREMBA_NATCARTE et CREMBA_TYPCARTE pour VI et MC 
 Table de correspondance : 
Pour VI, si CREMBA_TYPCARTE = P, alimenter le champ par F
Pour VI, si CREMBA_TYPCARTE = E, alimenter le champ par G
Pour MC, si CREMBA_TYPCARTE = P et CREMBA_NATCARTE = C,  alimenter le champ par MCS
Pour MC, si CREMBA_TYPCARTE = P et CREMBA_NATCARTE = D,  alimenter le champ par MSI
Pour MC, si CREMBA_TYPCARTE = P et CREMBA_NATCARTE = P,  alimenter le champ par MRJ
Pour MC, sinon  alimenter le champ par MCS
Pour MC, si CREMBA_TYPCARTE = E et CREMBA_NATCARTE = C,  alimenter le champ par MCO
Pour MC, si CREMBA_TYPCARTE = E et CREMBA_NATCARTE = D,  alimenter le champ par BPD
Pour MC, si CREMBA_TYPCARTE = E et CREMBA_NATCARTE = P,  alimenter le champ par MRW
Pour MC, sinon  alimenter le champ par MCO</t>
  </si>
  <si>
    <t>INUSMSVI</t>
  </si>
  <si>
    <t xml:space="preserve">
Si CREMBA_PSP ou PSPSC, alimenter cette zone par la valeur trouvée dans  PAYAVENUE_NATURE_EMETTEUR, si non trouvé ou vide, alimenter cette zone par la valeur trouvée  dans CREMBA_NATCARTE
Si CREMBA_VAD, alimenter cette zone par la valeure trouvée dans  PAYLINE_NATURE_CARTE ( correspondance de la codification à effectuer) , si non trouvé ou vide, alimenter cette zone par la valeur trouvée  dans CREMBA_NATCARTE
Codification de la nature de la carte PAYLINE_NATURE_CARTE
"CC" : Carte de crédit
"CD" : Carte de Débit
"DD" : Débit différé
Codification de la Nature de la carte ( CREMBA et PAYAVENUE_NATURE_EMETTEUR et THITR2 -INUSMSVI )
"P" : Prépayé
"R" : Débit différé
"D" : Débit
"C" : Crédit</t>
  </si>
  <si>
    <t>CDPTMSRT</t>
  </si>
  <si>
    <t>INTRBQPA</t>
  </si>
  <si>
    <t>IDTYPT</t>
  </si>
  <si>
    <t>CDNAPT</t>
  </si>
  <si>
    <t>TYCNCT</t>
  </si>
  <si>
    <t>INSLAP</t>
  </si>
  <si>
    <t>MQCI</t>
  </si>
  <si>
    <t>MTTTCITR4D</t>
  </si>
  <si>
    <t>NUTPTR</t>
  </si>
  <si>
    <t>NUTRTP</t>
  </si>
  <si>
    <t>RFCLTR</t>
  </si>
  <si>
    <t>CDPYEM</t>
  </si>
  <si>
    <t>INSEFO</t>
  </si>
  <si>
    <t>Si CREMBA_TYPAPPLI = PDPSC ou PDP -&gt; tout est alimenté à 0
Si CREMBA_TYPAPPLI = VAD,  si FAC et  si  PAYLINE_AUTHENTICATION_PORTEUR = Y ou CH  -&gt; alimenter à 1
Si CREMBA_TYPAPPLI = VAD, si FAC  et si  PAYLINE_EXEMPTION_EFFECTIVE =  TRA-I  -&gt; alimenter à 0
sinon alimenter à Zero</t>
  </si>
  <si>
    <t>INEXSEFO</t>
  </si>
  <si>
    <t>4 caractère alphanumérique</t>
  </si>
  <si>
    <t>Si PAYLINE_EXEMPTION_EFFECTIVE = TRA-I
    alimenter le champ par 8000
sinon vide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</si>
</sst>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i/>
      <sz val="11"/>
      <color theme="0"/>
      <name val="Calibri"/>
      <family val="2"/>
    </font>
    <font>
      <b/>
      <sz val="10"/>
      <color theme="0"/>
      <name val="Arial"/>
      <family val="2"/>
    </font>
    <font>
      <b/>
      <sz val="11"/>
      <color rgb="FF00B0F0"/>
      <name val="Calibri"/>
      <family val="2"/>
      <scheme val="minor"/>
    </font>
    <font>
      <b/>
      <sz val="10"/>
      <name val="Arial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i/>
      <sz val="11"/>
      <color theme="4"/>
      <name val="Calibri"/>
      <family val="2"/>
    </font>
    <font>
      <b/>
      <sz val="11"/>
      <color theme="9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0"/>
      <color rgb="FF7030A0"/>
      <name val="Arial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Arial"/>
      <family val="2"/>
    </font>
    <font>
      <b/>
      <sz val="11"/>
      <color theme="7"/>
      <name val="Calibri"/>
      <family val="2"/>
      <scheme val="minor"/>
    </font>
    <font>
      <b/>
      <sz val="11"/>
      <color theme="8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0"/>
      <name val="Calibri"/>
      <family val="2"/>
      <scheme val="minor"/>
    </font>
    <font>
      <b/>
      <sz val="18"/>
      <color theme="7"/>
      <name val="Calibri"/>
      <family val="2"/>
      <scheme val="minor"/>
    </font>
    <font>
      <b/>
      <sz val="18"/>
      <color theme="4"/>
      <name val="Calibri"/>
      <family val="2"/>
      <scheme val="minor"/>
    </font>
    <font>
      <b/>
      <sz val="18"/>
      <color theme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sz val="1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hair">
        <color rgb="FFFF0000"/>
      </left>
      <right/>
      <top style="hair">
        <color rgb="FFFF0000"/>
      </top>
      <bottom/>
      <diagonal/>
    </border>
    <border>
      <left/>
      <right/>
      <top style="hair">
        <color rgb="FFFF0000"/>
      </top>
      <bottom/>
      <diagonal/>
    </border>
    <border>
      <left/>
      <right style="hair">
        <color rgb="FFFF0000"/>
      </right>
      <top style="hair">
        <color rgb="FFFF0000"/>
      </top>
      <bottom/>
      <diagonal/>
    </border>
    <border>
      <left style="hair">
        <color rgb="FFFF0000"/>
      </left>
      <right/>
      <top/>
      <bottom style="hair">
        <color rgb="FFFF0000"/>
      </bottom>
      <diagonal/>
    </border>
    <border>
      <left/>
      <right/>
      <top/>
      <bottom style="hair">
        <color rgb="FFFF0000"/>
      </bottom>
      <diagonal/>
    </border>
    <border>
      <left/>
      <right style="hair">
        <color rgb="FFFF0000"/>
      </right>
      <top/>
      <bottom style="hair">
        <color rgb="FFFF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</cellStyleXfs>
  <cellXfs count="225">
    <xf numFmtId="0" fontId="0" fillId="0" borderId="0" xfId="0"/>
    <xf numFmtId="0" fontId="1" fillId="0" borderId="0" xfId="0" applyFont="1"/>
    <xf numFmtId="0" fontId="0" fillId="0" borderId="1" xfId="0" applyBorder="1"/>
    <xf numFmtId="14" fontId="0" fillId="0" borderId="1" xfId="0" applyNumberFormat="1" applyBorder="1"/>
    <xf numFmtId="1" fontId="0" fillId="0" borderId="1" xfId="0" applyNumberFormat="1" applyBorder="1"/>
    <xf numFmtId="0" fontId="0" fillId="0" borderId="0" xfId="0" applyFill="1" applyBorder="1"/>
    <xf numFmtId="14" fontId="0" fillId="0" borderId="0" xfId="0" applyNumberFormat="1" applyBorder="1"/>
    <xf numFmtId="1" fontId="0" fillId="0" borderId="0" xfId="0" applyNumberFormat="1"/>
    <xf numFmtId="1" fontId="0" fillId="0" borderId="0" xfId="1" applyNumberFormat="1" applyFont="1" applyFill="1" applyBorder="1"/>
    <xf numFmtId="49" fontId="0" fillId="0" borderId="0" xfId="0" applyNumberFormat="1" applyAlignment="1">
      <alignment horizontal="left"/>
    </xf>
    <xf numFmtId="0" fontId="4" fillId="0" borderId="0" xfId="0" applyFont="1" applyFill="1" applyBorder="1"/>
    <xf numFmtId="0" fontId="0" fillId="0" borderId="0" xfId="0" applyAlignment="1">
      <alignment horizontal="right"/>
    </xf>
    <xf numFmtId="49" fontId="0" fillId="0" borderId="0" xfId="0" applyNumberFormat="1"/>
    <xf numFmtId="0" fontId="6" fillId="0" borderId="0" xfId="0" applyFont="1"/>
    <xf numFmtId="0" fontId="4" fillId="0" borderId="0" xfId="0" applyFont="1" applyFill="1"/>
    <xf numFmtId="1" fontId="1" fillId="0" borderId="0" xfId="0" applyNumberFormat="1" applyFont="1"/>
    <xf numFmtId="0" fontId="0" fillId="0" borderId="1" xfId="0" applyFill="1" applyBorder="1"/>
    <xf numFmtId="49" fontId="0" fillId="0" borderId="1" xfId="0" applyNumberFormat="1" applyBorder="1"/>
    <xf numFmtId="0" fontId="8" fillId="3" borderId="1" xfId="0" applyFont="1" applyFill="1" applyBorder="1"/>
    <xf numFmtId="14" fontId="8" fillId="3" borderId="1" xfId="0" applyNumberFormat="1" applyFont="1" applyFill="1" applyBorder="1"/>
    <xf numFmtId="0" fontId="7" fillId="3" borderId="1" xfId="0" applyFont="1" applyFill="1" applyBorder="1"/>
    <xf numFmtId="1" fontId="0" fillId="0" borderId="1" xfId="1" applyNumberFormat="1" applyFont="1" applyFill="1" applyBorder="1"/>
    <xf numFmtId="49" fontId="0" fillId="0" borderId="1" xfId="0" applyNumberFormat="1" applyBorder="1" applyAlignment="1">
      <alignment horizontal="left"/>
    </xf>
    <xf numFmtId="0" fontId="0" fillId="0" borderId="0" xfId="0" applyBorder="1"/>
    <xf numFmtId="49" fontId="5" fillId="0" borderId="4" xfId="0" applyNumberFormat="1" applyFont="1" applyBorder="1" applyAlignment="1">
      <alignment vertical="center" wrapText="1"/>
    </xf>
    <xf numFmtId="0" fontId="0" fillId="0" borderId="4" xfId="0" applyBorder="1"/>
    <xf numFmtId="49" fontId="0" fillId="0" borderId="0" xfId="0" applyNumberFormat="1" applyBorder="1" applyAlignment="1">
      <alignment horizontal="left"/>
    </xf>
    <xf numFmtId="49" fontId="0" fillId="0" borderId="0" xfId="0" applyNumberFormat="1" applyBorder="1"/>
    <xf numFmtId="49" fontId="9" fillId="3" borderId="2" xfId="2" applyNumberFormat="1" applyFont="1" applyFill="1" applyBorder="1" applyAlignment="1">
      <alignment horizontal="center" vertical="center" wrapText="1"/>
    </xf>
    <xf numFmtId="49" fontId="9" fillId="3" borderId="2" xfId="2" applyNumberFormat="1" applyFont="1" applyFill="1" applyBorder="1" applyAlignment="1">
      <alignment vertical="center" wrapText="1"/>
    </xf>
    <xf numFmtId="49" fontId="10" fillId="3" borderId="3" xfId="2" applyNumberFormat="1" applyFont="1" applyFill="1" applyBorder="1" applyAlignment="1">
      <alignment horizontal="center" vertical="center" wrapText="1"/>
    </xf>
    <xf numFmtId="49" fontId="10" fillId="3" borderId="5" xfId="2" applyNumberFormat="1" applyFont="1" applyFill="1" applyBorder="1" applyAlignment="1">
      <alignment vertical="center" wrapText="1"/>
    </xf>
    <xf numFmtId="0" fontId="11" fillId="3" borderId="0" xfId="0" applyFont="1" applyFill="1"/>
    <xf numFmtId="49" fontId="7" fillId="3" borderId="0" xfId="0" applyNumberFormat="1" applyFont="1" applyFill="1"/>
    <xf numFmtId="0" fontId="0" fillId="0" borderId="0" xfId="0" applyBorder="1" applyAlignment="1">
      <alignment horizontal="right"/>
    </xf>
    <xf numFmtId="1" fontId="0" fillId="0" borderId="0" xfId="0" applyNumberFormat="1" applyAlignment="1">
      <alignment horizontal="right"/>
    </xf>
    <xf numFmtId="49" fontId="9" fillId="3" borderId="2" xfId="2" applyNumberFormat="1" applyFont="1" applyFill="1" applyBorder="1" applyAlignment="1">
      <alignment horizontal="right" vertical="center" wrapText="1"/>
    </xf>
    <xf numFmtId="49" fontId="10" fillId="3" borderId="3" xfId="2" applyNumberFormat="1" applyFont="1" applyFill="1" applyBorder="1" applyAlignment="1">
      <alignment horizontal="right" vertical="center" wrapText="1"/>
    </xf>
    <xf numFmtId="1" fontId="12" fillId="0" borderId="1" xfId="0" applyNumberFormat="1" applyFont="1" applyBorder="1"/>
    <xf numFmtId="1" fontId="12" fillId="0" borderId="1" xfId="1" applyNumberFormat="1" applyFont="1" applyFill="1" applyBorder="1"/>
    <xf numFmtId="0" fontId="0" fillId="0" borderId="0" xfId="0" applyFill="1"/>
    <xf numFmtId="49" fontId="1" fillId="0" borderId="0" xfId="0" applyNumberFormat="1" applyFont="1"/>
    <xf numFmtId="0" fontId="1" fillId="0" borderId="0" xfId="0" applyFont="1" applyFill="1"/>
    <xf numFmtId="0" fontId="13" fillId="0" borderId="0" xfId="0" applyFont="1" applyFill="1" applyBorder="1"/>
    <xf numFmtId="0" fontId="1" fillId="0" borderId="0" xfId="0" applyFont="1" applyAlignment="1">
      <alignment horizontal="right"/>
    </xf>
    <xf numFmtId="0" fontId="5" fillId="0" borderId="0" xfId="0" applyFont="1"/>
    <xf numFmtId="49" fontId="10" fillId="3" borderId="6" xfId="2" applyNumberFormat="1" applyFont="1" applyFill="1" applyBorder="1" applyAlignment="1">
      <alignment horizontal="center" vertical="center" wrapText="1"/>
    </xf>
    <xf numFmtId="49" fontId="0" fillId="0" borderId="8" xfId="0" applyNumberFormat="1" applyBorder="1"/>
    <xf numFmtId="0" fontId="0" fillId="0" borderId="8" xfId="0" applyFill="1" applyBorder="1"/>
    <xf numFmtId="0" fontId="0" fillId="0" borderId="9" xfId="0" applyFill="1" applyBorder="1"/>
    <xf numFmtId="49" fontId="0" fillId="0" borderId="11" xfId="0" applyNumberFormat="1" applyBorder="1"/>
    <xf numFmtId="0" fontId="0" fillId="0" borderId="11" xfId="0" applyFill="1" applyBorder="1"/>
    <xf numFmtId="0" fontId="0" fillId="0" borderId="12" xfId="0" applyFill="1" applyBorder="1"/>
    <xf numFmtId="49" fontId="1" fillId="0" borderId="11" xfId="0" applyNumberFormat="1" applyFont="1" applyBorder="1"/>
    <xf numFmtId="0" fontId="1" fillId="0" borderId="11" xfId="0" applyFont="1" applyFill="1" applyBorder="1"/>
    <xf numFmtId="0" fontId="1" fillId="0" borderId="12" xfId="0" applyFont="1" applyFill="1" applyBorder="1"/>
    <xf numFmtId="49" fontId="1" fillId="0" borderId="8" xfId="0" applyNumberFormat="1" applyFont="1" applyBorder="1"/>
    <xf numFmtId="0" fontId="1" fillId="0" borderId="8" xfId="0" applyFont="1" applyFill="1" applyBorder="1"/>
    <xf numFmtId="0" fontId="1" fillId="0" borderId="9" xfId="0" applyFont="1" applyFill="1" applyBorder="1"/>
    <xf numFmtId="49" fontId="0" fillId="0" borderId="0" xfId="0" applyNumberFormat="1" applyFont="1"/>
    <xf numFmtId="0" fontId="0" fillId="0" borderId="0" xfId="0" applyFont="1" applyFill="1"/>
    <xf numFmtId="0" fontId="0" fillId="0" borderId="0" xfId="0" applyFont="1"/>
    <xf numFmtId="49" fontId="0" fillId="0" borderId="11" xfId="0" applyNumberFormat="1" applyFont="1" applyBorder="1"/>
    <xf numFmtId="0" fontId="0" fillId="0" borderId="11" xfId="0" applyFont="1" applyFill="1" applyBorder="1"/>
    <xf numFmtId="0" fontId="0" fillId="0" borderId="12" xfId="0" applyFont="1" applyFill="1" applyBorder="1"/>
    <xf numFmtId="0" fontId="13" fillId="0" borderId="0" xfId="0" applyFont="1" applyFill="1"/>
    <xf numFmtId="49" fontId="4" fillId="0" borderId="0" xfId="0" applyNumberFormat="1" applyFont="1" applyFill="1" applyAlignment="1">
      <alignment horizontal="right"/>
    </xf>
    <xf numFmtId="49" fontId="13" fillId="0" borderId="0" xfId="0" applyNumberFormat="1" applyFont="1" applyFill="1" applyAlignment="1">
      <alignment horizontal="right"/>
    </xf>
    <xf numFmtId="49" fontId="0" fillId="0" borderId="0" xfId="0" applyNumberFormat="1" applyFill="1" applyAlignment="1">
      <alignment horizontal="right"/>
    </xf>
    <xf numFmtId="49" fontId="1" fillId="0" borderId="0" xfId="0" applyNumberFormat="1" applyFont="1" applyFill="1" applyAlignment="1">
      <alignment horizontal="right"/>
    </xf>
    <xf numFmtId="0" fontId="4" fillId="0" borderId="7" xfId="0" applyFont="1" applyFill="1" applyBorder="1"/>
    <xf numFmtId="0" fontId="4" fillId="0" borderId="10" xfId="0" applyFont="1" applyFill="1" applyBorder="1"/>
    <xf numFmtId="0" fontId="13" fillId="0" borderId="10" xfId="0" applyFont="1" applyFill="1" applyBorder="1"/>
    <xf numFmtId="0" fontId="13" fillId="0" borderId="7" xfId="0" applyFont="1" applyFill="1" applyBorder="1"/>
    <xf numFmtId="0" fontId="0" fillId="0" borderId="0" xfId="0" applyAlignment="1">
      <alignment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Border="1" applyAlignment="1">
      <alignment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wrapText="1"/>
    </xf>
    <xf numFmtId="0" fontId="0" fillId="0" borderId="14" xfId="0" applyBorder="1"/>
    <xf numFmtId="0" fontId="0" fillId="0" borderId="0" xfId="0" applyAlignment="1">
      <alignment horizontal="center" vertical="center" wrapText="1"/>
    </xf>
    <xf numFmtId="0" fontId="17" fillId="4" borderId="15" xfId="0" applyFont="1" applyFill="1" applyBorder="1" applyAlignment="1">
      <alignment horizontal="center" vertical="center" wrapText="1"/>
    </xf>
    <xf numFmtId="49" fontId="18" fillId="4" borderId="15" xfId="2" applyNumberFormat="1" applyFont="1" applyFill="1" applyBorder="1" applyAlignment="1">
      <alignment horizontal="center" vertical="center" wrapText="1"/>
    </xf>
    <xf numFmtId="0" fontId="17" fillId="4" borderId="15" xfId="0" applyFont="1" applyFill="1" applyBorder="1" applyAlignment="1">
      <alignment horizontal="center" vertical="center"/>
    </xf>
    <xf numFmtId="0" fontId="4" fillId="0" borderId="15" xfId="0" applyFont="1" applyFill="1" applyBorder="1"/>
    <xf numFmtId="49" fontId="0" fillId="0" borderId="15" xfId="0" applyNumberFormat="1" applyBorder="1"/>
    <xf numFmtId="49" fontId="0" fillId="0" borderId="15" xfId="0" applyNumberFormat="1" applyBorder="1" applyAlignment="1">
      <alignment wrapText="1"/>
    </xf>
    <xf numFmtId="0" fontId="0" fillId="0" borderId="15" xfId="0" applyFill="1" applyBorder="1"/>
    <xf numFmtId="0" fontId="0" fillId="0" borderId="15" xfId="0" applyFill="1" applyBorder="1" applyAlignment="1">
      <alignment wrapText="1"/>
    </xf>
    <xf numFmtId="0" fontId="0" fillId="0" borderId="15" xfId="0" applyBorder="1"/>
    <xf numFmtId="0" fontId="4" fillId="0" borderId="15" xfId="0" applyFont="1" applyFill="1" applyBorder="1" applyAlignment="1">
      <alignment wrapText="1"/>
    </xf>
    <xf numFmtId="49" fontId="18" fillId="4" borderId="15" xfId="2" applyNumberFormat="1" applyFont="1" applyFill="1" applyBorder="1" applyAlignment="1">
      <alignment horizontal="right" vertical="center" wrapText="1"/>
    </xf>
    <xf numFmtId="49" fontId="0" fillId="0" borderId="15" xfId="0" applyNumberFormat="1" applyFill="1" applyBorder="1" applyAlignment="1">
      <alignment horizontal="right"/>
    </xf>
    <xf numFmtId="49" fontId="0" fillId="0" borderId="15" xfId="0" applyNumberFormat="1" applyFill="1" applyBorder="1" applyAlignment="1">
      <alignment horizontal="right" wrapText="1"/>
    </xf>
    <xf numFmtId="0" fontId="0" fillId="0" borderId="15" xfId="0" applyBorder="1" applyAlignment="1">
      <alignment horizontal="right"/>
    </xf>
    <xf numFmtId="0" fontId="17" fillId="4" borderId="15" xfId="0" applyFont="1" applyFill="1" applyBorder="1" applyAlignment="1">
      <alignment vertical="center" wrapText="1"/>
    </xf>
    <xf numFmtId="0" fontId="23" fillId="0" borderId="15" xfId="0" applyFont="1" applyFill="1" applyBorder="1"/>
    <xf numFmtId="0" fontId="22" fillId="0" borderId="15" xfId="0" applyFont="1" applyFill="1" applyBorder="1"/>
    <xf numFmtId="0" fontId="22" fillId="0" borderId="15" xfId="0" applyFont="1" applyFill="1" applyBorder="1" applyAlignment="1">
      <alignment wrapText="1"/>
    </xf>
    <xf numFmtId="0" fontId="22" fillId="0" borderId="15" xfId="0" applyFont="1" applyBorder="1" applyAlignment="1">
      <alignment horizontal="right"/>
    </xf>
    <xf numFmtId="0" fontId="22" fillId="0" borderId="15" xfId="0" applyFont="1" applyBorder="1"/>
    <xf numFmtId="49" fontId="22" fillId="0" borderId="15" xfId="0" applyNumberFormat="1" applyFont="1" applyBorder="1"/>
    <xf numFmtId="0" fontId="1" fillId="0" borderId="14" xfId="0" applyFont="1" applyBorder="1" applyAlignment="1">
      <alignment horizontal="center" vertical="center" wrapText="1"/>
    </xf>
    <xf numFmtId="14" fontId="4" fillId="0" borderId="15" xfId="0" applyNumberFormat="1" applyFont="1" applyFill="1" applyBorder="1"/>
    <xf numFmtId="0" fontId="1" fillId="0" borderId="13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49" fontId="0" fillId="0" borderId="0" xfId="0" applyNumberFormat="1" applyFill="1" applyBorder="1" applyAlignment="1">
      <alignment horizontal="right"/>
    </xf>
    <xf numFmtId="14" fontId="4" fillId="0" borderId="0" xfId="0" applyNumberFormat="1" applyFont="1" applyFill="1" applyBorder="1"/>
    <xf numFmtId="14" fontId="0" fillId="0" borderId="0" xfId="0" applyNumberFormat="1"/>
    <xf numFmtId="0" fontId="25" fillId="6" borderId="0" xfId="0" applyFont="1" applyFill="1" applyAlignment="1">
      <alignment horizontal="center" vertical="center"/>
    </xf>
    <xf numFmtId="0" fontId="0" fillId="0" borderId="0" xfId="0" applyAlignment="1">
      <alignment vertical="top" wrapText="1"/>
    </xf>
    <xf numFmtId="0" fontId="31" fillId="6" borderId="0" xfId="0" applyFont="1" applyFill="1" applyAlignment="1">
      <alignment vertical="center" wrapText="1"/>
    </xf>
    <xf numFmtId="0" fontId="23" fillId="0" borderId="16" xfId="0" applyFont="1" applyFill="1" applyBorder="1"/>
    <xf numFmtId="0" fontId="1" fillId="0" borderId="16" xfId="0" applyFont="1" applyBorder="1" applyAlignment="1">
      <alignment horizontal="center" vertical="center" wrapText="1"/>
    </xf>
    <xf numFmtId="0" fontId="0" fillId="0" borderId="16" xfId="0" applyBorder="1"/>
    <xf numFmtId="0" fontId="23" fillId="0" borderId="15" xfId="0" applyFont="1" applyFill="1" applyBorder="1" applyAlignment="1">
      <alignment wrapText="1"/>
    </xf>
    <xf numFmtId="49" fontId="0" fillId="0" borderId="0" xfId="0" applyNumberFormat="1" applyFill="1" applyBorder="1" applyAlignment="1">
      <alignment horizontal="right" wrapText="1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2" fillId="6" borderId="0" xfId="0" applyFont="1" applyFill="1" applyBorder="1" applyAlignment="1"/>
    <xf numFmtId="0" fontId="32" fillId="0" borderId="0" xfId="0" applyFont="1" applyFill="1" applyBorder="1" applyAlignment="1"/>
    <xf numFmtId="0" fontId="31" fillId="6" borderId="13" xfId="0" applyFont="1" applyFill="1" applyBorder="1" applyAlignment="1">
      <alignment vertical="center"/>
    </xf>
    <xf numFmtId="0" fontId="31" fillId="6" borderId="0" xfId="0" applyFont="1" applyFill="1" applyAlignment="1">
      <alignment vertical="center"/>
    </xf>
    <xf numFmtId="0" fontId="23" fillId="0" borderId="16" xfId="0" applyFont="1" applyFill="1" applyBorder="1" applyAlignment="1">
      <alignment wrapText="1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top" wrapText="1"/>
    </xf>
    <xf numFmtId="0" fontId="33" fillId="0" borderId="0" xfId="3" applyFill="1" applyBorder="1" applyAlignment="1">
      <alignment vertical="top" wrapText="1"/>
    </xf>
    <xf numFmtId="49" fontId="0" fillId="0" borderId="15" xfId="0" applyNumberFormat="1" applyFill="1" applyBorder="1" applyAlignment="1">
      <alignment horizontal="left" wrapText="1"/>
    </xf>
    <xf numFmtId="0" fontId="0" fillId="0" borderId="0" xfId="0" applyAlignment="1">
      <alignment horizontal="left"/>
    </xf>
    <xf numFmtId="0" fontId="14" fillId="0" borderId="0" xfId="0" applyFont="1" applyAlignment="1">
      <alignment wrapText="1"/>
    </xf>
    <xf numFmtId="0" fontId="28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0" fillId="5" borderId="0" xfId="0" applyFill="1" applyAlignment="1">
      <alignment horizontal="center" vertical="center" wrapText="1"/>
    </xf>
    <xf numFmtId="0" fontId="0" fillId="0" borderId="0" xfId="0" applyFill="1" applyBorder="1" applyAlignment="1">
      <alignment wrapText="1"/>
    </xf>
    <xf numFmtId="0" fontId="29" fillId="0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center" vertical="center" wrapText="1"/>
    </xf>
    <xf numFmtId="0" fontId="0" fillId="0" borderId="15" xfId="0" quotePrefix="1" applyFill="1" applyBorder="1"/>
    <xf numFmtId="49" fontId="0" fillId="0" borderId="15" xfId="0" quotePrefix="1" applyNumberFormat="1" applyFill="1" applyBorder="1" applyAlignment="1">
      <alignment horizontal="right"/>
    </xf>
    <xf numFmtId="0" fontId="0" fillId="0" borderId="1" xfId="0" quotePrefix="1" applyBorder="1"/>
    <xf numFmtId="0" fontId="16" fillId="0" borderId="1" xfId="0" applyFont="1" applyBorder="1"/>
    <xf numFmtId="0" fontId="4" fillId="0" borderId="1" xfId="0" applyFont="1" applyFill="1" applyBorder="1"/>
    <xf numFmtId="14" fontId="4" fillId="0" borderId="1" xfId="0" applyNumberFormat="1" applyFont="1" applyFill="1" applyBorder="1"/>
    <xf numFmtId="49" fontId="0" fillId="0" borderId="0" xfId="0" quotePrefix="1" applyNumberFormat="1"/>
    <xf numFmtId="21" fontId="0" fillId="0" borderId="0" xfId="0" applyNumberFormat="1"/>
    <xf numFmtId="0" fontId="17" fillId="4" borderId="15" xfId="0" applyFont="1" applyFill="1" applyBorder="1" applyAlignment="1">
      <alignment horizontal="left" vertical="center" wrapText="1"/>
    </xf>
    <xf numFmtId="0" fontId="17" fillId="4" borderId="0" xfId="0" applyFont="1" applyFill="1" applyBorder="1" applyAlignment="1">
      <alignment horizontal="left" vertical="center" wrapText="1"/>
    </xf>
    <xf numFmtId="49" fontId="0" fillId="0" borderId="0" xfId="0" quotePrefix="1" applyNumberFormat="1" applyBorder="1"/>
    <xf numFmtId="21" fontId="0" fillId="0" borderId="0" xfId="0" applyNumberFormat="1" applyBorder="1"/>
    <xf numFmtId="0" fontId="34" fillId="0" borderId="0" xfId="0" applyFont="1" applyFill="1" applyBorder="1" applyAlignment="1">
      <alignment wrapText="1"/>
    </xf>
    <xf numFmtId="0" fontId="16" fillId="0" borderId="0" xfId="0" applyFont="1" applyBorder="1"/>
    <xf numFmtId="0" fontId="0" fillId="8" borderId="0" xfId="0" applyFill="1"/>
    <xf numFmtId="0" fontId="17" fillId="4" borderId="16" xfId="0" applyFont="1" applyFill="1" applyBorder="1" applyAlignment="1">
      <alignment horizontal="left" vertical="center" wrapText="1"/>
    </xf>
    <xf numFmtId="0" fontId="0" fillId="0" borderId="0" xfId="0" quotePrefix="1" applyBorder="1"/>
    <xf numFmtId="0" fontId="0" fillId="0" borderId="0" xfId="0" quotePrefix="1" applyFill="1" applyBorder="1"/>
    <xf numFmtId="49" fontId="0" fillId="0" borderId="0" xfId="0" quotePrefix="1" applyNumberFormat="1" applyFill="1" applyBorder="1" applyAlignment="1">
      <alignment horizontal="right"/>
    </xf>
    <xf numFmtId="0" fontId="0" fillId="0" borderId="1" xfId="0" quotePrefix="1" applyFill="1" applyBorder="1"/>
    <xf numFmtId="49" fontId="0" fillId="0" borderId="1" xfId="0" quotePrefix="1" applyNumberFormat="1" applyFill="1" applyBorder="1" applyAlignment="1">
      <alignment horizontal="right"/>
    </xf>
    <xf numFmtId="0" fontId="0" fillId="0" borderId="1" xfId="0" applyBorder="1" applyAlignment="1">
      <alignment horizontal="right"/>
    </xf>
    <xf numFmtId="0" fontId="6" fillId="8" borderId="1" xfId="0" applyFont="1" applyFill="1" applyBorder="1"/>
    <xf numFmtId="0" fontId="0" fillId="0" borderId="0" xfId="0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  <xf numFmtId="49" fontId="4" fillId="0" borderId="15" xfId="0" applyNumberFormat="1" applyFont="1" applyFill="1" applyBorder="1" applyAlignment="1">
      <alignment wrapText="1"/>
    </xf>
    <xf numFmtId="0" fontId="0" fillId="0" borderId="0" xfId="0" applyNumberFormat="1" applyAlignment="1">
      <alignment horizontal="left"/>
    </xf>
    <xf numFmtId="0" fontId="23" fillId="0" borderId="0" xfId="0" applyFont="1"/>
    <xf numFmtId="0" fontId="0" fillId="0" borderId="0" xfId="0" applyNumberFormat="1"/>
    <xf numFmtId="49" fontId="0" fillId="0" borderId="15" xfId="0" applyNumberFormat="1" applyBorder="1" applyAlignment="1">
      <alignment horizontal="left"/>
    </xf>
    <xf numFmtId="0" fontId="4" fillId="0" borderId="15" xfId="0" applyNumberFormat="1" applyFont="1" applyFill="1" applyBorder="1" applyAlignment="1">
      <alignment wrapText="1"/>
    </xf>
    <xf numFmtId="0" fontId="0" fillId="0" borderId="0" xfId="0" applyNumberFormat="1" applyBorder="1" applyAlignment="1">
      <alignment wrapText="1"/>
    </xf>
    <xf numFmtId="0" fontId="0" fillId="0" borderId="0" xfId="0" quotePrefix="1" applyNumberFormat="1" applyAlignment="1">
      <alignment horizontal="left"/>
    </xf>
    <xf numFmtId="0" fontId="0" fillId="0" borderId="0" xfId="0" quotePrefix="1" applyNumberFormat="1"/>
    <xf numFmtId="0" fontId="0" fillId="3" borderId="0" xfId="0" applyFill="1" applyAlignment="1">
      <alignment horizontal="center" vertical="center" wrapText="1"/>
    </xf>
    <xf numFmtId="49" fontId="4" fillId="0" borderId="1" xfId="0" applyNumberFormat="1" applyFont="1" applyFill="1" applyBorder="1"/>
    <xf numFmtId="49" fontId="22" fillId="0" borderId="15" xfId="0" applyNumberFormat="1" applyFont="1" applyFill="1" applyBorder="1"/>
    <xf numFmtId="49" fontId="23" fillId="0" borderId="15" xfId="0" applyNumberFormat="1" applyFont="1" applyFill="1" applyBorder="1"/>
    <xf numFmtId="49" fontId="23" fillId="0" borderId="15" xfId="0" applyNumberFormat="1" applyFont="1" applyFill="1" applyBorder="1" applyAlignment="1">
      <alignment wrapText="1"/>
    </xf>
    <xf numFmtId="49" fontId="22" fillId="0" borderId="15" xfId="0" applyNumberFormat="1" applyFont="1" applyBorder="1" applyAlignment="1">
      <alignment horizontal="right"/>
    </xf>
    <xf numFmtId="49" fontId="22" fillId="0" borderId="15" xfId="0" applyNumberFormat="1" applyFont="1" applyFill="1" applyBorder="1" applyAlignment="1">
      <alignment wrapText="1"/>
    </xf>
    <xf numFmtId="0" fontId="17" fillId="0" borderId="0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  <xf numFmtId="49" fontId="4" fillId="0" borderId="15" xfId="0" applyNumberFormat="1" applyFont="1" applyFill="1" applyBorder="1"/>
    <xf numFmtId="0" fontId="13" fillId="0" borderId="15" xfId="0" applyFont="1" applyFill="1" applyBorder="1" applyAlignment="1">
      <alignment wrapText="1"/>
    </xf>
    <xf numFmtId="0" fontId="15" fillId="0" borderId="0" xfId="0" applyFont="1" applyFill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Border="1"/>
    <xf numFmtId="0" fontId="0" fillId="10" borderId="0" xfId="0" applyFill="1"/>
    <xf numFmtId="0" fontId="17" fillId="0" borderId="0" xfId="0" applyFont="1" applyFill="1" applyBorder="1" applyAlignment="1">
      <alignment vertical="center" wrapText="1"/>
    </xf>
    <xf numFmtId="0" fontId="0" fillId="11" borderId="0" xfId="0" applyFill="1"/>
    <xf numFmtId="0" fontId="0" fillId="11" borderId="0" xfId="0" applyFill="1" applyAlignment="1">
      <alignment wrapText="1"/>
    </xf>
    <xf numFmtId="0" fontId="23" fillId="11" borderId="15" xfId="0" applyFont="1" applyFill="1" applyBorder="1"/>
    <xf numFmtId="0" fontId="1" fillId="11" borderId="14" xfId="0" applyFont="1" applyFill="1" applyBorder="1" applyAlignment="1">
      <alignment horizontal="center" vertical="center" wrapText="1"/>
    </xf>
    <xf numFmtId="0" fontId="27" fillId="11" borderId="0" xfId="0" applyFont="1" applyFill="1" applyAlignment="1">
      <alignment wrapText="1"/>
    </xf>
    <xf numFmtId="0" fontId="22" fillId="11" borderId="15" xfId="0" applyFont="1" applyFill="1" applyBorder="1"/>
    <xf numFmtId="0" fontId="13" fillId="11" borderId="15" xfId="0" applyFont="1" applyFill="1" applyBorder="1" applyAlignment="1">
      <alignment wrapText="1"/>
    </xf>
    <xf numFmtId="49" fontId="0" fillId="11" borderId="15" xfId="0" applyNumberFormat="1" applyFill="1" applyBorder="1" applyAlignment="1">
      <alignment horizontal="left" wrapText="1"/>
    </xf>
    <xf numFmtId="0" fontId="22" fillId="11" borderId="15" xfId="0" applyFont="1" applyFill="1" applyBorder="1" applyAlignment="1">
      <alignment horizontal="right"/>
    </xf>
    <xf numFmtId="0" fontId="4" fillId="11" borderId="15" xfId="0" applyFont="1" applyFill="1" applyBorder="1" applyAlignment="1">
      <alignment wrapText="1"/>
    </xf>
    <xf numFmtId="0" fontId="0" fillId="9" borderId="0" xfId="0" applyFill="1"/>
    <xf numFmtId="0" fontId="0" fillId="2" borderId="0" xfId="0" applyFill="1"/>
    <xf numFmtId="14" fontId="0" fillId="2" borderId="0" xfId="0" applyNumberFormat="1" applyFill="1"/>
    <xf numFmtId="0" fontId="0" fillId="2" borderId="0" xfId="0" applyFill="1" applyAlignment="1">
      <alignment wrapText="1"/>
    </xf>
    <xf numFmtId="0" fontId="15" fillId="10" borderId="0" xfId="0" applyFont="1" applyFill="1"/>
    <xf numFmtId="14" fontId="0" fillId="0" borderId="0" xfId="0" applyNumberFormat="1" applyFill="1"/>
    <xf numFmtId="0" fontId="0" fillId="0" borderId="0" xfId="0" applyFill="1" applyAlignment="1">
      <alignment wrapText="1"/>
    </xf>
    <xf numFmtId="0" fontId="33" fillId="0" borderId="0" xfId="3"/>
    <xf numFmtId="0" fontId="33" fillId="0" borderId="0" xfId="3" applyAlignment="1">
      <alignment wrapText="1"/>
    </xf>
    <xf numFmtId="14" fontId="0" fillId="0" borderId="0" xfId="0" applyNumberFormat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0" borderId="0" xfId="0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20" fillId="0" borderId="15" xfId="0" applyNumberFormat="1" applyFont="1" applyBorder="1" applyAlignment="1">
      <alignment wrapText="1"/>
    </xf>
    <xf numFmtId="0" fontId="35" fillId="0" borderId="15" xfId="0" applyFont="1" applyFill="1" applyBorder="1"/>
    <xf numFmtId="0" fontId="35" fillId="0" borderId="15" xfId="0" applyFont="1" applyFill="1" applyBorder="1" applyAlignment="1">
      <alignment wrapText="1"/>
    </xf>
    <xf numFmtId="0" fontId="30" fillId="7" borderId="0" xfId="0" applyFont="1" applyFill="1" applyAlignment="1">
      <alignment horizontal="center" vertical="center"/>
    </xf>
    <xf numFmtId="0" fontId="0" fillId="0" borderId="16" xfId="0" applyBorder="1" applyAlignment="1">
      <alignment horizontal="center"/>
    </xf>
    <xf numFmtId="0" fontId="30" fillId="7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35" fillId="0" borderId="16" xfId="0" applyFont="1" applyFill="1" applyBorder="1" applyAlignment="1">
      <alignment wrapText="1"/>
    </xf>
    <xf numFmtId="49" fontId="0" fillId="0" borderId="15" xfId="0" applyNumberFormat="1" applyFont="1" applyBorder="1" applyAlignment="1">
      <alignment wrapText="1"/>
    </xf>
    <xf numFmtId="0" fontId="21" fillId="0" borderId="16" xfId="0" applyFont="1" applyFill="1" applyBorder="1" applyAlignment="1">
      <alignment wrapText="1"/>
    </xf>
    <xf numFmtId="0" fontId="35" fillId="0" borderId="16" xfId="0" applyFont="1" applyFill="1" applyBorder="1"/>
  </cellXfs>
  <cellStyles count="4">
    <cellStyle name="Lien hypertexte" xfId="3" builtinId="8"/>
    <cellStyle name="Milliers" xfId="1" builtinId="3"/>
    <cellStyle name="Normal" xfId="0" builtinId="0"/>
    <cellStyle name="Normal 2" xfId="2" xr:uid="{00000000-0005-0000-0000-000003000000}"/>
  </cellStyles>
  <dxfs count="8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colors>
    <mruColors>
      <color rgb="FFFFD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X61"/>
  <sheetViews>
    <sheetView workbookViewId="0">
      <selection activeCell="C2" sqref="C2"/>
    </sheetView>
  </sheetViews>
  <sheetFormatPr baseColWidth="10" defaultRowHeight="14.4" x14ac:dyDescent="0.3"/>
  <cols>
    <col min="1" max="1" width="18.44140625" bestFit="1" customWidth="1"/>
    <col min="2" max="2" width="18.44140625" customWidth="1"/>
    <col min="3" max="3" width="24" bestFit="1" customWidth="1"/>
    <col min="4" max="4" width="17" bestFit="1" customWidth="1"/>
    <col min="5" max="5" width="43.6640625" customWidth="1"/>
    <col min="7" max="7" width="16.33203125" bestFit="1" customWidth="1"/>
    <col min="9" max="9" width="20.44140625" customWidth="1"/>
    <col min="10" max="10" width="34.6640625" customWidth="1"/>
    <col min="11" max="11" width="34.6640625" style="40" customWidth="1"/>
    <col min="12" max="19" width="11.6640625" customWidth="1"/>
  </cols>
  <sheetData>
    <row r="1" spans="1:24" ht="90.6" customHeight="1" x14ac:dyDescent="0.3">
      <c r="A1" s="112" t="s">
        <v>177</v>
      </c>
      <c r="B1" s="112"/>
      <c r="C1" s="112" t="s">
        <v>178</v>
      </c>
      <c r="D1" s="112" t="s">
        <v>179</v>
      </c>
      <c r="E1" s="112" t="s">
        <v>180</v>
      </c>
      <c r="F1" s="112"/>
      <c r="G1" s="112" t="s">
        <v>181</v>
      </c>
      <c r="I1" s="40"/>
      <c r="J1" s="40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</row>
    <row r="2" spans="1:24" x14ac:dyDescent="0.3">
      <c r="A2" s="111">
        <v>44789</v>
      </c>
      <c r="B2" s="111"/>
      <c r="C2" s="74" t="s">
        <v>305</v>
      </c>
      <c r="E2" s="74" t="s">
        <v>302</v>
      </c>
      <c r="F2" s="74"/>
      <c r="G2" t="s">
        <v>303</v>
      </c>
      <c r="I2" s="40"/>
      <c r="J2" s="4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</row>
    <row r="3" spans="1:24" ht="44.25" customHeight="1" x14ac:dyDescent="0.3">
      <c r="A3" s="111"/>
      <c r="B3" s="111"/>
      <c r="E3" s="74"/>
      <c r="F3" s="74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</row>
    <row r="4" spans="1:24" x14ac:dyDescent="0.3">
      <c r="A4" s="111"/>
      <c r="B4" s="111"/>
      <c r="E4" s="133"/>
      <c r="F4" s="134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</row>
    <row r="5" spans="1:24" x14ac:dyDescent="0.3">
      <c r="A5" s="111"/>
      <c r="B5" s="111"/>
      <c r="E5" s="133"/>
      <c r="F5" s="134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</row>
    <row r="6" spans="1:24" x14ac:dyDescent="0.3">
      <c r="A6" s="111"/>
      <c r="B6" s="111"/>
      <c r="E6" s="133"/>
      <c r="F6" s="134"/>
      <c r="I6" s="207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</row>
    <row r="7" spans="1:24" x14ac:dyDescent="0.3">
      <c r="A7" s="111"/>
      <c r="B7" s="111"/>
      <c r="E7" s="133"/>
      <c r="F7" s="134"/>
      <c r="I7" s="207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</row>
    <row r="8" spans="1:24" x14ac:dyDescent="0.3">
      <c r="A8" s="111"/>
      <c r="B8" s="111"/>
      <c r="E8" s="135"/>
      <c r="F8" s="134"/>
      <c r="L8" s="211"/>
      <c r="M8" s="211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211"/>
    </row>
    <row r="9" spans="1:24" x14ac:dyDescent="0.3">
      <c r="A9" s="111"/>
      <c r="B9" s="111"/>
      <c r="E9" s="74"/>
      <c r="F9" s="74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</row>
    <row r="10" spans="1:24" x14ac:dyDescent="0.3">
      <c r="A10" s="111"/>
      <c r="B10" s="111"/>
      <c r="E10" s="74"/>
      <c r="F10" s="74"/>
    </row>
    <row r="11" spans="1:24" x14ac:dyDescent="0.3">
      <c r="A11" s="111"/>
      <c r="B11" s="111"/>
      <c r="E11" s="74"/>
      <c r="F11" s="74"/>
    </row>
    <row r="12" spans="1:24" x14ac:dyDescent="0.3">
      <c r="A12" s="111"/>
      <c r="B12" s="111"/>
      <c r="E12" s="74"/>
      <c r="F12" s="74"/>
    </row>
    <row r="13" spans="1:24" x14ac:dyDescent="0.3">
      <c r="A13" s="111"/>
      <c r="B13" s="111"/>
      <c r="E13" s="74"/>
      <c r="F13" s="74"/>
      <c r="M13" s="185"/>
      <c r="N13" s="186"/>
    </row>
    <row r="14" spans="1:24" x14ac:dyDescent="0.3">
      <c r="A14" s="111"/>
      <c r="B14" s="111"/>
      <c r="E14" s="74"/>
      <c r="F14" s="74"/>
      <c r="M14" s="185"/>
      <c r="N14" s="186"/>
    </row>
    <row r="15" spans="1:24" x14ac:dyDescent="0.3">
      <c r="A15" s="111"/>
      <c r="B15" s="111"/>
      <c r="E15" s="74"/>
      <c r="F15" s="74"/>
      <c r="I15" s="207"/>
      <c r="M15" s="185"/>
      <c r="N15" s="186"/>
    </row>
    <row r="16" spans="1:24" x14ac:dyDescent="0.3">
      <c r="A16" s="111"/>
      <c r="B16" s="111"/>
      <c r="E16" s="74"/>
      <c r="M16" s="185"/>
      <c r="N16" s="187"/>
    </row>
    <row r="17" spans="1:14" x14ac:dyDescent="0.3">
      <c r="A17" s="111"/>
      <c r="B17" s="111"/>
      <c r="E17" s="74"/>
      <c r="M17" s="185"/>
      <c r="N17" s="186"/>
    </row>
    <row r="18" spans="1:14" x14ac:dyDescent="0.3">
      <c r="A18" s="111"/>
      <c r="B18" s="111"/>
      <c r="E18" s="74"/>
      <c r="M18" s="185"/>
      <c r="N18" s="186"/>
    </row>
    <row r="19" spans="1:14" x14ac:dyDescent="0.3">
      <c r="A19" s="111"/>
      <c r="B19" s="111"/>
      <c r="E19" s="74"/>
      <c r="M19" s="185"/>
      <c r="N19" s="138"/>
    </row>
    <row r="20" spans="1:14" x14ac:dyDescent="0.3">
      <c r="A20" s="111"/>
      <c r="B20" s="111"/>
      <c r="E20" s="74"/>
      <c r="M20" s="185"/>
      <c r="N20" s="186"/>
    </row>
    <row r="21" spans="1:14" x14ac:dyDescent="0.3">
      <c r="A21" s="111"/>
      <c r="B21" s="111"/>
      <c r="E21" s="74"/>
    </row>
    <row r="22" spans="1:14" x14ac:dyDescent="0.3">
      <c r="A22" s="111"/>
      <c r="B22" s="111"/>
      <c r="E22" s="74"/>
    </row>
    <row r="23" spans="1:14" x14ac:dyDescent="0.3">
      <c r="A23" s="111"/>
      <c r="B23" s="111"/>
      <c r="E23" s="74"/>
    </row>
    <row r="24" spans="1:14" x14ac:dyDescent="0.3">
      <c r="A24" s="111"/>
      <c r="B24" s="111"/>
      <c r="E24" s="74"/>
    </row>
    <row r="25" spans="1:14" x14ac:dyDescent="0.3">
      <c r="A25" s="111"/>
      <c r="B25" s="111"/>
      <c r="E25" s="74"/>
    </row>
    <row r="26" spans="1:14" x14ac:dyDescent="0.3">
      <c r="A26" s="111"/>
      <c r="B26" s="111"/>
      <c r="E26" s="74"/>
    </row>
    <row r="27" spans="1:14" x14ac:dyDescent="0.3">
      <c r="A27" s="111"/>
      <c r="B27" s="111"/>
    </row>
    <row r="28" spans="1:14" x14ac:dyDescent="0.3">
      <c r="A28" s="111"/>
      <c r="B28" s="111"/>
      <c r="E28" s="74"/>
    </row>
    <row r="29" spans="1:14" ht="116.7" customHeight="1" x14ac:dyDescent="0.3">
      <c r="A29" s="111"/>
      <c r="B29" s="111"/>
      <c r="E29" s="74"/>
    </row>
    <row r="30" spans="1:14" x14ac:dyDescent="0.3">
      <c r="A30" s="111"/>
      <c r="B30" s="111"/>
      <c r="E30" s="74"/>
    </row>
    <row r="31" spans="1:14" x14ac:dyDescent="0.3">
      <c r="A31" s="111"/>
      <c r="B31" s="111"/>
      <c r="E31" s="74"/>
    </row>
    <row r="32" spans="1:14" x14ac:dyDescent="0.3">
      <c r="A32" s="111"/>
      <c r="B32" s="111"/>
    </row>
    <row r="33" spans="1:7" x14ac:dyDescent="0.3">
      <c r="A33" s="111"/>
      <c r="B33" s="111"/>
      <c r="E33" s="74"/>
    </row>
    <row r="34" spans="1:7" x14ac:dyDescent="0.3">
      <c r="A34" s="202"/>
      <c r="B34" s="202"/>
      <c r="C34" s="201"/>
      <c r="D34" s="201"/>
      <c r="E34" s="203"/>
      <c r="F34" s="201"/>
      <c r="G34" s="201"/>
    </row>
    <row r="35" spans="1:7" x14ac:dyDescent="0.3">
      <c r="A35" s="111"/>
      <c r="B35" s="111"/>
      <c r="E35" s="74"/>
      <c r="G35" s="201"/>
    </row>
    <row r="36" spans="1:7" x14ac:dyDescent="0.3">
      <c r="A36" s="111"/>
      <c r="B36" s="111"/>
      <c r="G36" s="201"/>
    </row>
    <row r="37" spans="1:7" x14ac:dyDescent="0.3">
      <c r="A37" s="111"/>
      <c r="B37" s="111"/>
      <c r="G37" s="201"/>
    </row>
    <row r="38" spans="1:7" x14ac:dyDescent="0.3">
      <c r="A38" s="111"/>
      <c r="B38" s="111"/>
      <c r="G38" s="201"/>
    </row>
    <row r="39" spans="1:7" x14ac:dyDescent="0.3">
      <c r="A39" s="111"/>
      <c r="B39" s="111"/>
      <c r="G39" s="201"/>
    </row>
    <row r="40" spans="1:7" x14ac:dyDescent="0.3">
      <c r="A40" s="111"/>
      <c r="B40" s="111"/>
      <c r="E40" s="74"/>
      <c r="G40" s="201"/>
    </row>
    <row r="41" spans="1:7" x14ac:dyDescent="0.3">
      <c r="A41" s="111"/>
      <c r="B41" s="111"/>
      <c r="E41" s="74"/>
      <c r="G41" s="201"/>
    </row>
    <row r="42" spans="1:7" x14ac:dyDescent="0.3">
      <c r="A42" s="205"/>
      <c r="B42" s="205"/>
      <c r="C42" s="40"/>
      <c r="D42" s="40"/>
      <c r="E42" s="206"/>
      <c r="F42" s="40"/>
      <c r="G42" s="40"/>
    </row>
    <row r="43" spans="1:7" x14ac:dyDescent="0.3">
      <c r="A43" s="205"/>
      <c r="B43" s="205"/>
      <c r="C43" s="40"/>
      <c r="D43" s="40"/>
      <c r="E43" s="206"/>
      <c r="F43" s="40"/>
      <c r="G43" s="40"/>
    </row>
    <row r="44" spans="1:7" x14ac:dyDescent="0.3">
      <c r="A44" s="205"/>
      <c r="B44" s="205"/>
      <c r="C44" s="40"/>
      <c r="D44" s="40"/>
      <c r="E44" s="40"/>
      <c r="F44" s="40"/>
      <c r="G44" s="40"/>
    </row>
    <row r="45" spans="1:7" x14ac:dyDescent="0.3">
      <c r="A45" s="205"/>
      <c r="B45" s="205"/>
      <c r="C45" s="40"/>
      <c r="D45" s="40"/>
      <c r="E45" s="40"/>
      <c r="F45" s="40"/>
      <c r="G45" s="40"/>
    </row>
    <row r="46" spans="1:7" x14ac:dyDescent="0.3">
      <c r="A46" s="205"/>
      <c r="B46" s="205"/>
      <c r="C46" s="40"/>
      <c r="D46" s="40"/>
      <c r="E46" s="206"/>
      <c r="F46" s="40"/>
      <c r="G46" s="40"/>
    </row>
    <row r="47" spans="1:7" x14ac:dyDescent="0.3">
      <c r="A47" s="111"/>
      <c r="B47" s="205"/>
      <c r="G47" s="40"/>
    </row>
    <row r="48" spans="1:7" x14ac:dyDescent="0.3">
      <c r="A48" s="111"/>
      <c r="B48" s="205"/>
      <c r="G48" s="40"/>
    </row>
    <row r="49" spans="1:7" x14ac:dyDescent="0.3">
      <c r="A49" s="111"/>
      <c r="B49" s="205"/>
      <c r="G49" s="40"/>
    </row>
    <row r="50" spans="1:7" x14ac:dyDescent="0.3">
      <c r="A50" s="111"/>
      <c r="B50" s="205"/>
      <c r="G50" s="40"/>
    </row>
    <row r="51" spans="1:7" x14ac:dyDescent="0.3">
      <c r="A51" s="209"/>
      <c r="B51" s="210"/>
      <c r="C51" s="74"/>
      <c r="E51" s="208"/>
      <c r="G51" s="40"/>
    </row>
    <row r="52" spans="1:7" x14ac:dyDescent="0.3">
      <c r="A52" s="209"/>
      <c r="B52" s="210"/>
      <c r="C52" s="74"/>
      <c r="E52" s="208"/>
      <c r="G52" s="40"/>
    </row>
    <row r="53" spans="1:7" x14ac:dyDescent="0.3">
      <c r="A53" s="111"/>
      <c r="B53" s="205"/>
      <c r="G53" s="40"/>
    </row>
    <row r="54" spans="1:7" x14ac:dyDescent="0.3">
      <c r="A54" s="111"/>
      <c r="B54" s="205"/>
      <c r="G54" s="40"/>
    </row>
    <row r="55" spans="1:7" x14ac:dyDescent="0.3">
      <c r="A55" s="111"/>
      <c r="B55" s="205"/>
      <c r="E55" s="74"/>
      <c r="G55" s="40"/>
    </row>
    <row r="56" spans="1:7" x14ac:dyDescent="0.3">
      <c r="A56" s="111"/>
      <c r="B56" s="205"/>
      <c r="E56" s="74"/>
      <c r="G56" s="40"/>
    </row>
    <row r="57" spans="1:7" x14ac:dyDescent="0.3">
      <c r="A57" s="111"/>
      <c r="B57" s="205"/>
      <c r="E57" s="74"/>
      <c r="G57" s="40"/>
    </row>
    <row r="58" spans="1:7" x14ac:dyDescent="0.3">
      <c r="A58" s="111"/>
      <c r="B58" s="205"/>
      <c r="E58" s="74"/>
      <c r="G58" s="40"/>
    </row>
    <row r="59" spans="1:7" x14ac:dyDescent="0.3">
      <c r="A59" s="111"/>
      <c r="B59" s="205"/>
      <c r="C59" s="74"/>
      <c r="E59" s="74"/>
      <c r="G59" s="40"/>
    </row>
    <row r="60" spans="1:7" x14ac:dyDescent="0.3">
      <c r="A60" s="111"/>
      <c r="E60" s="74"/>
      <c r="G60" s="40"/>
    </row>
    <row r="61" spans="1:7" x14ac:dyDescent="0.3">
      <c r="A61" s="111"/>
      <c r="E61" s="74"/>
      <c r="G61" s="40"/>
    </row>
  </sheetData>
  <conditionalFormatting sqref="O2:U3 O4:Q9 S4:U5 R5 S7:U9 S6">
    <cfRule type="cellIs" dxfId="7" priority="9" operator="equal">
      <formula>"oui"</formula>
    </cfRule>
  </conditionalFormatting>
  <conditionalFormatting sqref="R9">
    <cfRule type="cellIs" dxfId="6" priority="7" operator="equal">
      <formula>"oui"</formula>
    </cfRule>
  </conditionalFormatting>
  <conditionalFormatting sqref="R6">
    <cfRule type="cellIs" dxfId="5" priority="6" operator="equal">
      <formula>"oui"</formula>
    </cfRule>
  </conditionalFormatting>
  <conditionalFormatting sqref="R4">
    <cfRule type="cellIs" dxfId="4" priority="5" operator="equal">
      <formula>"oui"</formula>
    </cfRule>
  </conditionalFormatting>
  <conditionalFormatting sqref="R7">
    <cfRule type="cellIs" dxfId="3" priority="4" operator="equal">
      <formula>"oui"</formula>
    </cfRule>
  </conditionalFormatting>
  <conditionalFormatting sqref="R8">
    <cfRule type="cellIs" dxfId="2" priority="3" operator="equal">
      <formula>"oui"</formula>
    </cfRule>
  </conditionalFormatting>
  <conditionalFormatting sqref="V2:V9">
    <cfRule type="cellIs" dxfId="1" priority="2" operator="equal">
      <formula>"oui"</formula>
    </cfRule>
  </conditionalFormatting>
  <conditionalFormatting sqref="T6:U6">
    <cfRule type="cellIs" dxfId="0" priority="1" operator="equal">
      <formula>"oui"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rgb="FFFFC000"/>
  </sheetPr>
  <dimension ref="A1:M219"/>
  <sheetViews>
    <sheetView topLeftCell="A2" zoomScale="76" zoomScaleNormal="76" workbookViewId="0">
      <selection activeCell="D6" sqref="D6"/>
    </sheetView>
  </sheetViews>
  <sheetFormatPr baseColWidth="10" defaultRowHeight="14.4" x14ac:dyDescent="0.3"/>
  <cols>
    <col min="1" max="1" width="35" customWidth="1"/>
    <col min="2" max="2" width="28.44140625" customWidth="1"/>
    <col min="3" max="3" width="16.33203125" customWidth="1"/>
    <col min="4" max="4" width="66.6640625" style="80" customWidth="1"/>
    <col min="5" max="5" width="66.6640625" customWidth="1"/>
    <col min="6" max="6" width="56.33203125" bestFit="1" customWidth="1"/>
    <col min="7" max="7" width="56.6640625" bestFit="1" customWidth="1"/>
    <col min="8" max="9" width="56.6640625" hidden="1" customWidth="1"/>
    <col min="10" max="10" width="35.5546875" bestFit="1" customWidth="1"/>
    <col min="11" max="12" width="19.5546875" bestFit="1" customWidth="1"/>
    <col min="13" max="13" width="14.33203125" customWidth="1"/>
  </cols>
  <sheetData>
    <row r="1" spans="1:13" ht="51.75" customHeight="1" x14ac:dyDescent="0.3">
      <c r="A1" s="136" t="s">
        <v>205</v>
      </c>
      <c r="C1" s="80"/>
      <c r="D1" s="125"/>
      <c r="E1" s="125"/>
      <c r="F1" s="126"/>
      <c r="G1" s="126"/>
      <c r="H1" s="126"/>
      <c r="I1" s="126"/>
      <c r="J1" s="114"/>
      <c r="K1" s="217"/>
      <c r="L1" s="217"/>
      <c r="M1" s="217"/>
    </row>
    <row r="2" spans="1:13" x14ac:dyDescent="0.3">
      <c r="A2" s="76"/>
      <c r="C2" s="80"/>
      <c r="D2" s="212" t="s">
        <v>306</v>
      </c>
      <c r="E2" s="212"/>
      <c r="F2" s="212"/>
      <c r="G2" s="212"/>
      <c r="H2" s="190"/>
      <c r="I2" s="190"/>
    </row>
    <row r="3" spans="1:13" ht="14.25" customHeight="1" x14ac:dyDescent="0.3">
      <c r="A3" s="76"/>
      <c r="C3" s="80"/>
      <c r="D3" s="105"/>
      <c r="E3" s="105"/>
      <c r="F3" s="105"/>
      <c r="G3" s="105"/>
      <c r="H3" s="190"/>
      <c r="I3" s="190"/>
    </row>
    <row r="4" spans="1:13" ht="14.25" customHeight="1" x14ac:dyDescent="0.3">
      <c r="A4" s="81"/>
      <c r="C4" s="23" t="s">
        <v>174</v>
      </c>
      <c r="D4" s="107" t="s">
        <v>175</v>
      </c>
      <c r="E4" s="107"/>
      <c r="F4" s="107"/>
      <c r="G4" s="107"/>
      <c r="H4" s="190"/>
      <c r="I4" s="190"/>
    </row>
    <row r="5" spans="1:13" ht="408.6" customHeight="1" x14ac:dyDescent="0.3">
      <c r="A5" s="78" t="s">
        <v>176</v>
      </c>
      <c r="B5" s="75"/>
      <c r="C5" s="128"/>
      <c r="D5" s="108" t="s">
        <v>382</v>
      </c>
      <c r="E5" s="129"/>
      <c r="F5" s="113"/>
      <c r="G5" s="74"/>
      <c r="H5" s="191"/>
      <c r="I5" s="191"/>
      <c r="J5" s="74"/>
    </row>
    <row r="6" spans="1:13" ht="57.6" x14ac:dyDescent="0.3">
      <c r="A6" s="76"/>
      <c r="D6" s="116" t="s">
        <v>307</v>
      </c>
      <c r="E6" s="116"/>
      <c r="F6" s="103"/>
      <c r="G6" s="103"/>
      <c r="H6" s="193"/>
      <c r="I6" s="193"/>
      <c r="K6" s="218"/>
      <c r="L6" s="218"/>
      <c r="M6" s="218"/>
    </row>
    <row r="7" spans="1:13" ht="53.4" x14ac:dyDescent="0.3">
      <c r="A7" s="82" t="s">
        <v>308</v>
      </c>
      <c r="B7" s="83" t="s">
        <v>292</v>
      </c>
      <c r="C7" s="84"/>
      <c r="D7" s="221" t="s">
        <v>368</v>
      </c>
      <c r="E7" s="115"/>
      <c r="F7" s="97"/>
      <c r="G7" s="97"/>
      <c r="H7" s="192"/>
      <c r="I7" s="192"/>
      <c r="J7" s="85"/>
      <c r="K7" s="85"/>
      <c r="L7" s="85"/>
      <c r="M7" s="85"/>
    </row>
    <row r="8" spans="1:13" ht="86.4" x14ac:dyDescent="0.3">
      <c r="A8" s="82" t="s">
        <v>309</v>
      </c>
      <c r="B8" s="83" t="s">
        <v>310</v>
      </c>
      <c r="C8" s="84"/>
      <c r="D8" s="222" t="s">
        <v>367</v>
      </c>
      <c r="E8" s="87"/>
      <c r="F8" s="74"/>
      <c r="G8" s="74"/>
      <c r="H8" s="194"/>
      <c r="I8" s="194"/>
      <c r="J8" s="86"/>
      <c r="K8" s="86"/>
      <c r="L8" s="86"/>
      <c r="M8" s="86"/>
    </row>
    <row r="9" spans="1:13" x14ac:dyDescent="0.3">
      <c r="A9" s="82" t="s">
        <v>311</v>
      </c>
      <c r="B9" s="83" t="s">
        <v>294</v>
      </c>
      <c r="C9" s="84"/>
      <c r="D9" s="115" t="s">
        <v>369</v>
      </c>
      <c r="E9" s="98"/>
      <c r="F9" s="98"/>
      <c r="G9" s="98"/>
      <c r="H9" s="195"/>
      <c r="I9" s="195"/>
      <c r="J9" s="88"/>
      <c r="K9" s="88"/>
      <c r="L9" s="88"/>
      <c r="M9" s="88"/>
    </row>
    <row r="10" spans="1:13" ht="100.8" x14ac:dyDescent="0.3">
      <c r="A10" s="82" t="s">
        <v>312</v>
      </c>
      <c r="B10" s="83" t="s">
        <v>294</v>
      </c>
      <c r="C10" s="84"/>
      <c r="D10" s="222" t="s">
        <v>379</v>
      </c>
      <c r="E10" s="98"/>
      <c r="F10" s="99"/>
      <c r="G10" s="98"/>
      <c r="H10" s="195"/>
      <c r="I10" s="195"/>
      <c r="J10" s="88"/>
      <c r="K10" s="88"/>
      <c r="L10" s="88"/>
      <c r="M10" s="88"/>
    </row>
    <row r="11" spans="1:13" ht="40.200000000000003" x14ac:dyDescent="0.3">
      <c r="A11" s="82" t="s">
        <v>313</v>
      </c>
      <c r="B11" s="83" t="s">
        <v>300</v>
      </c>
      <c r="C11" s="84"/>
      <c r="D11" s="223" t="s">
        <v>370</v>
      </c>
      <c r="E11" s="101"/>
      <c r="F11" s="97"/>
      <c r="G11" s="97"/>
      <c r="H11" s="192"/>
      <c r="I11" s="192"/>
      <c r="J11" s="85"/>
      <c r="K11" s="85"/>
      <c r="L11" s="88"/>
      <c r="M11" s="88"/>
    </row>
    <row r="12" spans="1:13" x14ac:dyDescent="0.3">
      <c r="A12" s="82" t="s">
        <v>314</v>
      </c>
      <c r="B12" s="83" t="s">
        <v>297</v>
      </c>
      <c r="C12" s="84"/>
      <c r="D12" s="224" t="s">
        <v>371</v>
      </c>
      <c r="E12" s="89"/>
      <c r="F12" s="97"/>
      <c r="G12" s="97"/>
      <c r="H12" s="192"/>
      <c r="I12" s="192"/>
      <c r="J12" s="88"/>
      <c r="K12" s="88"/>
      <c r="L12" s="88"/>
      <c r="M12" s="88"/>
    </row>
    <row r="13" spans="1:13" ht="43.2" x14ac:dyDescent="0.3">
      <c r="A13" s="82" t="s">
        <v>315</v>
      </c>
      <c r="B13" s="83" t="s">
        <v>293</v>
      </c>
      <c r="C13" s="84"/>
      <c r="D13" s="99" t="s">
        <v>372</v>
      </c>
      <c r="E13" s="91"/>
      <c r="F13" s="74"/>
      <c r="G13" s="74"/>
      <c r="H13" s="191"/>
      <c r="I13" s="191"/>
      <c r="J13" s="85"/>
      <c r="K13" s="85"/>
      <c r="L13" s="85"/>
      <c r="M13" s="85"/>
    </row>
    <row r="14" spans="1:13" ht="44.4" customHeight="1" x14ac:dyDescent="0.3">
      <c r="A14" s="82" t="s">
        <v>316</v>
      </c>
      <c r="B14" s="83" t="s">
        <v>293</v>
      </c>
      <c r="C14" s="84"/>
      <c r="D14" s="214" t="s">
        <v>373</v>
      </c>
      <c r="E14" s="91"/>
      <c r="F14" s="74"/>
      <c r="G14" s="74"/>
      <c r="H14" s="191"/>
      <c r="I14" s="191"/>
      <c r="J14" s="90"/>
      <c r="K14" s="90"/>
      <c r="L14" s="90"/>
      <c r="M14" s="90"/>
    </row>
    <row r="15" spans="1:13" x14ac:dyDescent="0.3">
      <c r="A15" s="82" t="s">
        <v>317</v>
      </c>
      <c r="B15" s="83" t="s">
        <v>293</v>
      </c>
      <c r="C15" s="84"/>
      <c r="D15" s="215" t="s">
        <v>371</v>
      </c>
      <c r="E15" s="97"/>
      <c r="F15" s="97"/>
      <c r="G15" s="97"/>
      <c r="H15" s="192"/>
      <c r="I15" s="192"/>
      <c r="J15" s="90"/>
      <c r="K15" s="90"/>
      <c r="L15" s="90"/>
      <c r="M15" s="90"/>
    </row>
    <row r="16" spans="1:13" x14ac:dyDescent="0.3">
      <c r="A16" s="82" t="s">
        <v>318</v>
      </c>
      <c r="B16" s="83" t="s">
        <v>295</v>
      </c>
      <c r="C16" s="84"/>
      <c r="D16" s="222" t="s">
        <v>371</v>
      </c>
      <c r="E16" s="97"/>
      <c r="F16" s="97"/>
      <c r="G16" s="97"/>
      <c r="H16" s="192"/>
      <c r="I16" s="192"/>
      <c r="J16" s="90"/>
      <c r="K16" s="90"/>
      <c r="L16" s="90"/>
      <c r="M16" s="90"/>
    </row>
    <row r="17" spans="1:13" ht="33" customHeight="1" x14ac:dyDescent="0.3">
      <c r="A17" s="82" t="s">
        <v>319</v>
      </c>
      <c r="B17" s="83" t="s">
        <v>300</v>
      </c>
      <c r="C17" s="84"/>
      <c r="D17" s="222" t="s">
        <v>371</v>
      </c>
      <c r="E17" s="118"/>
      <c r="F17" s="184"/>
      <c r="G17" s="184"/>
      <c r="H17" s="196"/>
      <c r="I17" s="196"/>
      <c r="J17" s="85"/>
      <c r="K17" s="85"/>
      <c r="L17" s="85"/>
      <c r="M17" s="85"/>
    </row>
    <row r="18" spans="1:13" ht="78" customHeight="1" x14ac:dyDescent="0.3">
      <c r="A18" s="82" t="s">
        <v>320</v>
      </c>
      <c r="B18" s="83" t="s">
        <v>296</v>
      </c>
      <c r="C18" s="84"/>
      <c r="D18" s="222" t="s">
        <v>371</v>
      </c>
      <c r="E18" s="94"/>
      <c r="F18" s="94"/>
      <c r="G18" s="131"/>
      <c r="H18" s="197"/>
      <c r="I18" s="197"/>
      <c r="J18" s="93"/>
      <c r="K18" s="93"/>
      <c r="L18" s="93"/>
      <c r="M18" s="93"/>
    </row>
    <row r="19" spans="1:13" ht="69.599999999999994" customHeight="1" x14ac:dyDescent="0.3">
      <c r="A19" s="82" t="s">
        <v>321</v>
      </c>
      <c r="B19" s="83" t="s">
        <v>322</v>
      </c>
      <c r="C19" s="84"/>
      <c r="D19" s="118" t="s">
        <v>374</v>
      </c>
      <c r="E19" s="100"/>
      <c r="F19" s="100"/>
      <c r="G19" s="100"/>
      <c r="H19" s="198"/>
      <c r="I19" s="198"/>
      <c r="J19" s="95"/>
      <c r="K19" s="95"/>
      <c r="L19" s="95"/>
      <c r="M19" s="95"/>
    </row>
    <row r="20" spans="1:13" ht="62.25" customHeight="1" x14ac:dyDescent="0.3">
      <c r="A20" s="82" t="s">
        <v>323</v>
      </c>
      <c r="B20" s="83" t="s">
        <v>322</v>
      </c>
      <c r="C20" s="84"/>
      <c r="D20" s="222" t="s">
        <v>371</v>
      </c>
      <c r="E20" s="91"/>
      <c r="F20" s="91"/>
      <c r="G20" s="91"/>
      <c r="H20" s="199"/>
      <c r="I20" s="199"/>
      <c r="J20" s="104"/>
      <c r="K20" s="104"/>
      <c r="L20" s="104"/>
      <c r="M20" s="104"/>
    </row>
    <row r="21" spans="1:13" x14ac:dyDescent="0.3">
      <c r="A21" s="82" t="s">
        <v>324</v>
      </c>
      <c r="B21" s="83" t="s">
        <v>322</v>
      </c>
      <c r="C21" s="84"/>
      <c r="D21" s="222" t="s">
        <v>371</v>
      </c>
      <c r="E21" s="101"/>
      <c r="F21" s="97"/>
      <c r="G21" s="101"/>
      <c r="H21" s="195"/>
      <c r="I21" s="195"/>
      <c r="J21" s="90"/>
      <c r="K21" s="90"/>
      <c r="L21" s="90"/>
      <c r="M21" s="90"/>
    </row>
    <row r="22" spans="1:13" ht="53.4" x14ac:dyDescent="0.3">
      <c r="A22" s="82" t="s">
        <v>325</v>
      </c>
      <c r="B22" s="83" t="s">
        <v>297</v>
      </c>
      <c r="C22" s="84"/>
      <c r="D22" s="118" t="s">
        <v>375</v>
      </c>
      <c r="E22" s="181"/>
      <c r="F22" s="181"/>
      <c r="G22" s="181"/>
      <c r="H22" s="181"/>
      <c r="I22" s="181"/>
      <c r="J22" s="181"/>
      <c r="K22" s="181"/>
      <c r="L22" s="90"/>
      <c r="M22" s="90"/>
    </row>
    <row r="23" spans="1:13" x14ac:dyDescent="0.3">
      <c r="A23" s="82" t="s">
        <v>326</v>
      </c>
      <c r="B23" s="83" t="s">
        <v>297</v>
      </c>
      <c r="C23" s="84"/>
      <c r="D23" s="222" t="s">
        <v>371</v>
      </c>
      <c r="E23" s="181"/>
      <c r="F23" s="181"/>
      <c r="G23" s="181"/>
      <c r="H23" s="181"/>
      <c r="I23" s="181"/>
      <c r="J23" s="181"/>
      <c r="K23" s="181"/>
      <c r="L23" s="90"/>
      <c r="M23" s="90"/>
    </row>
    <row r="24" spans="1:13" x14ac:dyDescent="0.3">
      <c r="A24" s="82" t="s">
        <v>327</v>
      </c>
      <c r="B24" s="83" t="s">
        <v>297</v>
      </c>
      <c r="C24" s="84"/>
      <c r="D24" s="222" t="s">
        <v>371</v>
      </c>
      <c r="E24" s="181"/>
      <c r="F24" s="181"/>
      <c r="G24" s="181"/>
      <c r="H24" s="181"/>
      <c r="I24" s="181"/>
      <c r="J24" s="181"/>
      <c r="K24" s="181"/>
      <c r="L24" s="86"/>
      <c r="M24" s="86"/>
    </row>
    <row r="25" spans="1:13" x14ac:dyDescent="0.3">
      <c r="A25" s="82" t="s">
        <v>328</v>
      </c>
      <c r="B25" s="83" t="s">
        <v>329</v>
      </c>
      <c r="C25" s="84"/>
      <c r="D25" s="115" t="s">
        <v>376</v>
      </c>
      <c r="E25" s="181"/>
      <c r="F25" s="181"/>
      <c r="G25" s="181"/>
      <c r="H25" s="181"/>
      <c r="I25" s="181"/>
      <c r="J25" s="181"/>
      <c r="K25" s="181"/>
      <c r="L25" s="86"/>
      <c r="M25" s="86"/>
    </row>
    <row r="26" spans="1:13" x14ac:dyDescent="0.3">
      <c r="A26" s="82" t="s">
        <v>330</v>
      </c>
      <c r="B26" s="83" t="s">
        <v>329</v>
      </c>
      <c r="C26" s="84"/>
      <c r="D26" s="222" t="s">
        <v>371</v>
      </c>
      <c r="E26" s="181"/>
      <c r="F26" s="181"/>
      <c r="G26" s="181"/>
      <c r="H26" s="181"/>
      <c r="I26" s="181"/>
      <c r="J26" s="181"/>
      <c r="K26" s="181"/>
      <c r="L26" s="88"/>
      <c r="M26" s="88"/>
    </row>
    <row r="27" spans="1:13" x14ac:dyDescent="0.3">
      <c r="A27" s="82" t="s">
        <v>331</v>
      </c>
      <c r="B27" s="83" t="s">
        <v>294</v>
      </c>
      <c r="C27" s="84"/>
      <c r="D27" s="222" t="s">
        <v>371</v>
      </c>
      <c r="E27" s="181"/>
      <c r="F27" s="181"/>
      <c r="G27" s="181"/>
      <c r="H27" s="181"/>
      <c r="I27" s="181"/>
      <c r="J27" s="181"/>
      <c r="K27" s="181"/>
      <c r="L27" s="90"/>
      <c r="M27" s="90"/>
    </row>
    <row r="28" spans="1:13" x14ac:dyDescent="0.3">
      <c r="A28" s="82" t="s">
        <v>332</v>
      </c>
      <c r="B28" s="83" t="s">
        <v>294</v>
      </c>
      <c r="C28" s="84"/>
      <c r="D28" s="222" t="s">
        <v>371</v>
      </c>
      <c r="E28" s="181"/>
      <c r="F28" s="181"/>
      <c r="G28" s="181"/>
      <c r="H28" s="181"/>
      <c r="I28" s="181"/>
      <c r="J28" s="181"/>
      <c r="K28" s="181"/>
      <c r="L28" s="90"/>
      <c r="M28" s="90"/>
    </row>
    <row r="29" spans="1:13" x14ac:dyDescent="0.3">
      <c r="A29" s="82" t="s">
        <v>333</v>
      </c>
      <c r="B29" s="83" t="s">
        <v>299</v>
      </c>
      <c r="C29" s="84"/>
      <c r="D29" s="222" t="s">
        <v>371</v>
      </c>
      <c r="E29" s="181"/>
      <c r="F29" s="181"/>
      <c r="G29" s="181"/>
      <c r="H29" s="181"/>
      <c r="I29" s="181"/>
      <c r="J29" s="181"/>
      <c r="K29" s="181"/>
      <c r="L29" s="23"/>
      <c r="M29" s="23"/>
    </row>
    <row r="30" spans="1:13" x14ac:dyDescent="0.3">
      <c r="A30" s="82" t="s">
        <v>334</v>
      </c>
      <c r="B30" s="83" t="s">
        <v>304</v>
      </c>
      <c r="C30" s="84"/>
      <c r="D30" s="222" t="s">
        <v>371</v>
      </c>
      <c r="E30" s="181"/>
      <c r="F30" s="181"/>
      <c r="G30" s="181"/>
      <c r="H30" s="181"/>
      <c r="I30" s="181"/>
      <c r="J30" s="181"/>
      <c r="K30" s="181"/>
      <c r="L30" s="23"/>
      <c r="M30" s="23"/>
    </row>
    <row r="31" spans="1:13" x14ac:dyDescent="0.3">
      <c r="A31" s="82" t="s">
        <v>335</v>
      </c>
      <c r="B31" s="83" t="s">
        <v>299</v>
      </c>
      <c r="C31" s="84"/>
      <c r="D31" s="115" t="s">
        <v>377</v>
      </c>
      <c r="E31" s="181"/>
      <c r="F31" s="181"/>
      <c r="G31" s="181"/>
      <c r="H31" s="181"/>
      <c r="I31" s="181"/>
      <c r="J31" s="181"/>
      <c r="K31" s="181"/>
      <c r="L31" s="23"/>
      <c r="M31" s="23"/>
    </row>
    <row r="32" spans="1:13" x14ac:dyDescent="0.3">
      <c r="A32" s="82" t="s">
        <v>336</v>
      </c>
      <c r="B32" s="83" t="s">
        <v>299</v>
      </c>
      <c r="C32" s="84"/>
      <c r="D32" s="222" t="s">
        <v>371</v>
      </c>
      <c r="E32" s="181"/>
      <c r="F32" s="181"/>
      <c r="G32" s="181"/>
      <c r="H32" s="181"/>
      <c r="I32" s="181"/>
      <c r="J32" s="181"/>
      <c r="K32" s="181"/>
      <c r="L32" s="23"/>
      <c r="M32" s="23"/>
    </row>
    <row r="33" spans="1:13" x14ac:dyDescent="0.3">
      <c r="A33" s="82" t="s">
        <v>337</v>
      </c>
      <c r="B33" s="83" t="s">
        <v>299</v>
      </c>
      <c r="C33" s="84"/>
      <c r="D33" s="222" t="s">
        <v>371</v>
      </c>
      <c r="E33" s="181"/>
      <c r="F33" s="181"/>
      <c r="G33" s="181"/>
      <c r="H33" s="181"/>
      <c r="I33" s="181"/>
      <c r="J33" s="181"/>
      <c r="K33" s="181"/>
      <c r="L33" s="23"/>
      <c r="M33" s="23"/>
    </row>
    <row r="34" spans="1:13" x14ac:dyDescent="0.3">
      <c r="A34" s="82" t="s">
        <v>338</v>
      </c>
      <c r="B34" s="83" t="s">
        <v>299</v>
      </c>
      <c r="C34" s="84"/>
      <c r="D34" s="222" t="s">
        <v>371</v>
      </c>
      <c r="E34" s="181"/>
      <c r="F34" s="181"/>
      <c r="G34" s="181"/>
      <c r="H34" s="181"/>
      <c r="I34" s="181"/>
      <c r="J34" s="181"/>
      <c r="K34" s="181"/>
      <c r="L34" s="23"/>
      <c r="M34" s="23"/>
    </row>
    <row r="35" spans="1:13" ht="40.200000000000003" x14ac:dyDescent="0.3">
      <c r="A35" s="82" t="s">
        <v>339</v>
      </c>
      <c r="B35" s="83" t="s">
        <v>298</v>
      </c>
      <c r="C35" s="84"/>
      <c r="D35" s="118" t="s">
        <v>378</v>
      </c>
      <c r="E35" s="181"/>
      <c r="F35" s="181"/>
      <c r="G35" s="181"/>
      <c r="H35" s="181"/>
      <c r="I35" s="181"/>
      <c r="J35" s="181"/>
      <c r="K35" s="181"/>
      <c r="L35" s="23"/>
      <c r="M35" s="23"/>
    </row>
    <row r="36" spans="1:13" x14ac:dyDescent="0.3">
      <c r="A36" s="82" t="s">
        <v>340</v>
      </c>
      <c r="B36" s="83" t="s">
        <v>299</v>
      </c>
      <c r="C36" s="84"/>
      <c r="D36" s="222" t="s">
        <v>371</v>
      </c>
      <c r="E36" s="181"/>
      <c r="F36" s="181"/>
      <c r="G36" s="181"/>
      <c r="H36" s="181"/>
      <c r="I36" s="181"/>
      <c r="J36" s="181"/>
      <c r="K36" s="181"/>
      <c r="L36" s="23"/>
      <c r="M36" s="23"/>
    </row>
    <row r="37" spans="1:13" x14ac:dyDescent="0.3">
      <c r="A37" s="82" t="s">
        <v>341</v>
      </c>
      <c r="B37" s="83" t="s">
        <v>301</v>
      </c>
      <c r="C37" s="84"/>
      <c r="D37" s="222" t="s">
        <v>371</v>
      </c>
      <c r="E37" s="181"/>
      <c r="F37" s="181"/>
      <c r="G37" s="181"/>
      <c r="H37" s="181"/>
      <c r="I37" s="181"/>
      <c r="J37" s="181"/>
      <c r="K37" s="181"/>
    </row>
    <row r="38" spans="1:13" s="40" customFormat="1" ht="29.4" customHeight="1" x14ac:dyDescent="0.3">
      <c r="A38" s="82" t="s">
        <v>342</v>
      </c>
      <c r="B38" s="83" t="s">
        <v>301</v>
      </c>
      <c r="C38" s="84"/>
      <c r="D38" s="222" t="s">
        <v>371</v>
      </c>
      <c r="E38" s="181"/>
      <c r="F38" s="181"/>
      <c r="G38" s="181"/>
      <c r="H38" s="181"/>
      <c r="I38" s="181"/>
      <c r="J38" s="181"/>
      <c r="K38" s="181"/>
    </row>
    <row r="39" spans="1:13" x14ac:dyDescent="0.3">
      <c r="A39" s="82" t="s">
        <v>343</v>
      </c>
      <c r="B39" s="83" t="s">
        <v>301</v>
      </c>
      <c r="C39" s="84"/>
      <c r="D39" s="222" t="s">
        <v>371</v>
      </c>
      <c r="E39" s="181"/>
      <c r="F39" s="181"/>
      <c r="G39" s="181"/>
      <c r="H39" s="181"/>
      <c r="I39" s="181"/>
      <c r="J39" s="181"/>
      <c r="K39" s="181"/>
    </row>
    <row r="40" spans="1:13" x14ac:dyDescent="0.3">
      <c r="A40" s="82" t="s">
        <v>344</v>
      </c>
      <c r="B40" s="83" t="s">
        <v>322</v>
      </c>
      <c r="C40" s="84"/>
      <c r="D40" s="222" t="s">
        <v>371</v>
      </c>
      <c r="E40" s="181"/>
      <c r="F40" s="181"/>
      <c r="G40" s="181"/>
      <c r="H40" s="181"/>
      <c r="I40" s="181"/>
      <c r="J40" s="181"/>
      <c r="K40" s="181"/>
    </row>
    <row r="41" spans="1:13" ht="30.6" customHeight="1" x14ac:dyDescent="0.3">
      <c r="A41" s="82" t="s">
        <v>345</v>
      </c>
      <c r="B41" s="83" t="s">
        <v>301</v>
      </c>
      <c r="C41" s="84"/>
      <c r="D41" s="222" t="s">
        <v>371</v>
      </c>
      <c r="E41" s="181"/>
      <c r="F41" s="181"/>
      <c r="G41" s="181"/>
      <c r="H41" s="181"/>
      <c r="I41" s="181"/>
      <c r="J41" s="181"/>
      <c r="K41" s="181"/>
    </row>
    <row r="42" spans="1:13" ht="73.5" customHeight="1" x14ac:dyDescent="0.3">
      <c r="A42" s="82" t="s">
        <v>346</v>
      </c>
      <c r="B42" s="83" t="s">
        <v>347</v>
      </c>
      <c r="C42" s="84"/>
      <c r="D42" s="222" t="s">
        <v>371</v>
      </c>
      <c r="E42" s="181"/>
      <c r="F42" s="181"/>
      <c r="G42" s="181"/>
      <c r="H42" s="181"/>
      <c r="I42" s="181"/>
      <c r="J42" s="181"/>
      <c r="K42" s="181"/>
    </row>
    <row r="43" spans="1:13" x14ac:dyDescent="0.3">
      <c r="A43" s="82" t="s">
        <v>348</v>
      </c>
      <c r="B43" s="83" t="s">
        <v>349</v>
      </c>
      <c r="C43" s="84"/>
      <c r="D43" s="222" t="s">
        <v>371</v>
      </c>
      <c r="E43" s="181"/>
      <c r="F43" s="181"/>
      <c r="G43" s="181"/>
      <c r="H43" s="181"/>
      <c r="I43" s="181"/>
      <c r="J43" s="181"/>
      <c r="K43" s="181"/>
    </row>
    <row r="44" spans="1:13" x14ac:dyDescent="0.3">
      <c r="A44" s="82" t="s">
        <v>350</v>
      </c>
      <c r="B44" s="83" t="s">
        <v>351</v>
      </c>
      <c r="C44" s="84"/>
      <c r="D44" s="222" t="s">
        <v>371</v>
      </c>
      <c r="E44" s="181"/>
      <c r="F44" s="181"/>
      <c r="G44" s="181"/>
      <c r="H44" s="181"/>
      <c r="I44" s="181"/>
      <c r="J44" s="181"/>
      <c r="K44" s="181"/>
    </row>
    <row r="45" spans="1:13" x14ac:dyDescent="0.3">
      <c r="A45" s="82" t="s">
        <v>352</v>
      </c>
      <c r="B45" s="83" t="s">
        <v>304</v>
      </c>
      <c r="C45" s="84"/>
      <c r="D45" s="222" t="s">
        <v>371</v>
      </c>
      <c r="E45" s="181"/>
      <c r="F45" s="181"/>
      <c r="G45" s="181"/>
      <c r="H45" s="181"/>
      <c r="I45" s="181"/>
      <c r="J45" s="181"/>
      <c r="K45" s="181"/>
    </row>
    <row r="46" spans="1:13" x14ac:dyDescent="0.3">
      <c r="A46" s="82" t="s">
        <v>353</v>
      </c>
      <c r="B46" s="83" t="s">
        <v>304</v>
      </c>
      <c r="C46" s="84"/>
      <c r="D46" s="222" t="s">
        <v>371</v>
      </c>
      <c r="E46" s="181"/>
      <c r="F46" s="181"/>
      <c r="G46" s="181"/>
      <c r="H46" s="181"/>
      <c r="I46" s="181"/>
      <c r="J46" s="181"/>
      <c r="K46" s="181"/>
    </row>
    <row r="47" spans="1:13" x14ac:dyDescent="0.3">
      <c r="A47" s="82" t="s">
        <v>354</v>
      </c>
      <c r="B47" s="83" t="s">
        <v>304</v>
      </c>
      <c r="C47" s="84"/>
      <c r="D47" s="222" t="s">
        <v>371</v>
      </c>
      <c r="E47" s="181"/>
      <c r="F47" s="181"/>
      <c r="G47" s="181"/>
      <c r="H47" s="181"/>
      <c r="I47" s="181"/>
      <c r="J47" s="181"/>
      <c r="K47" s="181"/>
    </row>
    <row r="48" spans="1:13" x14ac:dyDescent="0.3">
      <c r="A48" s="82" t="s">
        <v>355</v>
      </c>
      <c r="B48" s="83" t="s">
        <v>304</v>
      </c>
      <c r="C48" s="84"/>
      <c r="D48" s="222" t="s">
        <v>371</v>
      </c>
      <c r="E48" s="181"/>
      <c r="F48" s="181"/>
      <c r="G48" s="181"/>
      <c r="H48" s="181"/>
      <c r="I48" s="181"/>
      <c r="J48" s="181"/>
      <c r="K48" s="181"/>
    </row>
    <row r="49" spans="1:11" x14ac:dyDescent="0.3">
      <c r="A49" s="82" t="s">
        <v>356</v>
      </c>
      <c r="B49" s="83" t="s">
        <v>357</v>
      </c>
      <c r="C49" s="84"/>
      <c r="D49" s="222" t="s">
        <v>371</v>
      </c>
      <c r="E49" s="181"/>
      <c r="F49" s="181"/>
      <c r="G49" s="181"/>
      <c r="H49" s="181"/>
      <c r="I49" s="181"/>
      <c r="J49" s="181"/>
      <c r="K49" s="181"/>
    </row>
    <row r="50" spans="1:11" x14ac:dyDescent="0.3">
      <c r="A50" s="82" t="s">
        <v>358</v>
      </c>
      <c r="B50" s="83" t="s">
        <v>297</v>
      </c>
      <c r="C50" s="84"/>
      <c r="D50" s="222" t="s">
        <v>371</v>
      </c>
      <c r="E50" s="181"/>
      <c r="F50" s="181"/>
      <c r="G50" s="181"/>
      <c r="H50" s="181"/>
      <c r="I50" s="181"/>
      <c r="J50" s="181"/>
      <c r="K50" s="181"/>
    </row>
    <row r="51" spans="1:11" x14ac:dyDescent="0.3">
      <c r="A51" s="82" t="s">
        <v>359</v>
      </c>
      <c r="B51" s="83" t="s">
        <v>297</v>
      </c>
      <c r="C51" s="84"/>
      <c r="D51" s="222" t="s">
        <v>371</v>
      </c>
      <c r="E51" s="181"/>
      <c r="F51" s="181"/>
      <c r="G51" s="181"/>
      <c r="H51" s="181"/>
      <c r="I51" s="181"/>
      <c r="J51" s="181"/>
      <c r="K51" s="181"/>
    </row>
    <row r="52" spans="1:11" x14ac:dyDescent="0.3">
      <c r="A52" s="82" t="s">
        <v>360</v>
      </c>
      <c r="B52" s="83" t="s">
        <v>357</v>
      </c>
      <c r="C52" s="84"/>
      <c r="D52" s="222" t="s">
        <v>371</v>
      </c>
      <c r="E52" s="181"/>
      <c r="F52" s="181"/>
      <c r="G52" s="181"/>
      <c r="H52" s="181"/>
      <c r="I52" s="181"/>
      <c r="J52" s="181"/>
      <c r="K52" s="181"/>
    </row>
    <row r="53" spans="1:11" x14ac:dyDescent="0.3">
      <c r="A53" s="82" t="s">
        <v>361</v>
      </c>
      <c r="B53" s="83" t="s">
        <v>362</v>
      </c>
      <c r="C53" s="84"/>
      <c r="D53" s="222" t="s">
        <v>371</v>
      </c>
      <c r="E53" s="181"/>
      <c r="F53" s="181"/>
      <c r="G53" s="181"/>
      <c r="H53" s="181"/>
      <c r="I53" s="181"/>
      <c r="J53" s="181"/>
      <c r="K53" s="181"/>
    </row>
    <row r="54" spans="1:11" ht="53.4" x14ac:dyDescent="0.3">
      <c r="A54" s="82" t="s">
        <v>363</v>
      </c>
      <c r="B54" s="83" t="s">
        <v>298</v>
      </c>
      <c r="C54" s="84"/>
      <c r="D54" s="216" t="s">
        <v>380</v>
      </c>
      <c r="E54" s="181"/>
      <c r="F54" s="181"/>
      <c r="G54" s="181"/>
      <c r="H54" s="181"/>
      <c r="I54" s="181"/>
      <c r="J54" s="181"/>
      <c r="K54" s="181"/>
    </row>
    <row r="55" spans="1:11" x14ac:dyDescent="0.3">
      <c r="A55" s="82" t="s">
        <v>364</v>
      </c>
      <c r="B55" s="83" t="s">
        <v>362</v>
      </c>
      <c r="C55" s="84"/>
      <c r="D55" s="222" t="s">
        <v>371</v>
      </c>
      <c r="E55" s="181"/>
      <c r="F55" s="181"/>
      <c r="G55" s="181"/>
      <c r="H55" s="181"/>
      <c r="I55" s="181"/>
      <c r="J55" s="181"/>
      <c r="K55" s="181"/>
    </row>
    <row r="56" spans="1:11" x14ac:dyDescent="0.3">
      <c r="A56" s="82" t="s">
        <v>365</v>
      </c>
      <c r="B56" s="83" t="s">
        <v>301</v>
      </c>
      <c r="C56" s="84"/>
      <c r="D56" s="222" t="s">
        <v>371</v>
      </c>
      <c r="E56" s="181"/>
      <c r="F56" s="181"/>
      <c r="G56" s="181"/>
      <c r="H56" s="181"/>
      <c r="I56" s="181"/>
      <c r="J56" s="181"/>
      <c r="K56" s="181"/>
    </row>
    <row r="57" spans="1:11" x14ac:dyDescent="0.3">
      <c r="A57" s="82" t="s">
        <v>366</v>
      </c>
      <c r="B57" s="83" t="s">
        <v>301</v>
      </c>
      <c r="C57" s="84"/>
      <c r="D57" s="222" t="s">
        <v>371</v>
      </c>
      <c r="E57" s="181"/>
      <c r="F57" s="181"/>
      <c r="G57" s="181"/>
      <c r="H57" s="181"/>
      <c r="I57" s="181"/>
      <c r="J57" s="181"/>
      <c r="K57" s="181"/>
    </row>
    <row r="58" spans="1:11" x14ac:dyDescent="0.3">
      <c r="A58" s="82"/>
      <c r="B58" s="83"/>
      <c r="C58" s="84"/>
      <c r="D58" s="97"/>
      <c r="E58" s="181"/>
      <c r="F58" s="181"/>
      <c r="G58" s="181"/>
      <c r="H58" s="181"/>
      <c r="I58" s="181"/>
      <c r="J58" s="181"/>
      <c r="K58" s="181"/>
    </row>
    <row r="59" spans="1:11" x14ac:dyDescent="0.3">
      <c r="A59" s="82"/>
      <c r="B59" s="83"/>
      <c r="C59" s="84"/>
      <c r="D59" s="97"/>
      <c r="E59" s="181"/>
      <c r="F59" s="181"/>
      <c r="G59" s="181"/>
      <c r="H59" s="181"/>
      <c r="I59" s="181"/>
      <c r="J59" s="181"/>
      <c r="K59" s="181"/>
    </row>
    <row r="60" spans="1:11" x14ac:dyDescent="0.3">
      <c r="A60" s="181"/>
      <c r="B60" s="181"/>
      <c r="C60" s="181"/>
      <c r="D60" s="181"/>
      <c r="E60" s="181"/>
      <c r="F60" s="181"/>
      <c r="G60" s="181"/>
      <c r="H60" s="181"/>
      <c r="I60" s="181"/>
      <c r="J60" s="181"/>
      <c r="K60" s="181"/>
    </row>
    <row r="61" spans="1:11" x14ac:dyDescent="0.3">
      <c r="A61" s="181"/>
      <c r="B61" s="181"/>
      <c r="C61" s="181"/>
      <c r="D61" s="181"/>
      <c r="E61" s="181"/>
      <c r="F61" s="181"/>
      <c r="G61" s="181"/>
      <c r="H61" s="181"/>
      <c r="I61" s="181"/>
      <c r="J61" s="181"/>
      <c r="K61" s="181"/>
    </row>
    <row r="62" spans="1:11" x14ac:dyDescent="0.3">
      <c r="A62" s="181"/>
      <c r="B62" s="181"/>
      <c r="C62" s="181"/>
      <c r="D62" s="181"/>
      <c r="E62" s="181"/>
      <c r="F62" s="181"/>
      <c r="G62" s="181"/>
      <c r="H62" s="181"/>
      <c r="I62" s="181"/>
      <c r="J62" s="181"/>
      <c r="K62" s="181"/>
    </row>
    <row r="63" spans="1:11" x14ac:dyDescent="0.3">
      <c r="A63" s="181"/>
      <c r="B63" s="181"/>
      <c r="C63" s="181"/>
      <c r="D63" s="181"/>
      <c r="E63" s="181"/>
      <c r="F63" s="181"/>
      <c r="G63" s="181"/>
      <c r="H63" s="181"/>
      <c r="I63" s="181"/>
      <c r="J63" s="181"/>
      <c r="K63" s="181"/>
    </row>
    <row r="64" spans="1:11" x14ac:dyDescent="0.3">
      <c r="A64" s="181"/>
      <c r="B64" s="181"/>
      <c r="C64" s="181"/>
      <c r="D64" s="181"/>
      <c r="E64" s="181"/>
      <c r="F64" s="181"/>
      <c r="G64" s="181"/>
      <c r="H64" s="181"/>
      <c r="I64" s="181"/>
      <c r="J64" s="181"/>
      <c r="K64" s="181"/>
    </row>
    <row r="65" spans="1:11" x14ac:dyDescent="0.3">
      <c r="A65" s="181"/>
      <c r="B65" s="181"/>
      <c r="C65" s="181"/>
      <c r="D65" s="181"/>
      <c r="E65" s="181"/>
      <c r="F65" s="181"/>
      <c r="G65" s="181"/>
      <c r="H65" s="181"/>
      <c r="I65" s="181"/>
      <c r="J65" s="181"/>
      <c r="K65" s="181"/>
    </row>
    <row r="66" spans="1:11" x14ac:dyDescent="0.3">
      <c r="A66" s="181"/>
      <c r="B66" s="181"/>
      <c r="C66" s="181"/>
      <c r="D66" s="181"/>
      <c r="E66" s="181"/>
      <c r="F66" s="181"/>
      <c r="G66" s="181"/>
      <c r="H66" s="181"/>
      <c r="I66" s="181"/>
      <c r="J66" s="181"/>
      <c r="K66" s="181"/>
    </row>
    <row r="67" spans="1:11" x14ac:dyDescent="0.3">
      <c r="A67" s="181"/>
      <c r="B67" s="181"/>
      <c r="C67" s="181"/>
      <c r="D67" s="181"/>
      <c r="E67" s="181"/>
      <c r="F67" s="181"/>
      <c r="G67" s="181"/>
      <c r="H67" s="181"/>
      <c r="I67" s="181"/>
      <c r="J67" s="181"/>
      <c r="K67" s="181"/>
    </row>
    <row r="68" spans="1:11" x14ac:dyDescent="0.3">
      <c r="A68" s="181"/>
      <c r="B68" s="181"/>
      <c r="C68" s="181"/>
      <c r="D68" s="181"/>
      <c r="E68" s="181"/>
      <c r="F68" s="181"/>
      <c r="G68" s="181"/>
      <c r="H68" s="181"/>
      <c r="I68" s="181"/>
      <c r="J68" s="181"/>
      <c r="K68" s="181"/>
    </row>
    <row r="69" spans="1:11" x14ac:dyDescent="0.3">
      <c r="A69" s="181"/>
      <c r="B69" s="181"/>
      <c r="C69" s="181"/>
      <c r="D69" s="181"/>
      <c r="E69" s="181"/>
      <c r="F69" s="181"/>
      <c r="G69" s="181"/>
      <c r="H69" s="181"/>
      <c r="I69" s="181"/>
      <c r="J69" s="181"/>
      <c r="K69" s="181"/>
    </row>
    <row r="70" spans="1:11" x14ac:dyDescent="0.3">
      <c r="A70" s="181"/>
      <c r="B70" s="181"/>
      <c r="C70" s="181"/>
      <c r="D70" s="181"/>
      <c r="E70" s="181"/>
      <c r="F70" s="181"/>
      <c r="G70" s="181"/>
      <c r="H70" s="181"/>
      <c r="I70" s="181"/>
      <c r="J70" s="181"/>
      <c r="K70" s="181"/>
    </row>
    <row r="71" spans="1:11" x14ac:dyDescent="0.3">
      <c r="A71" s="181"/>
      <c r="B71" s="181"/>
      <c r="C71" s="181"/>
      <c r="D71" s="181"/>
      <c r="E71" s="181"/>
      <c r="F71" s="181"/>
      <c r="G71" s="181"/>
      <c r="H71" s="181"/>
      <c r="I71" s="181"/>
      <c r="J71" s="181"/>
      <c r="K71" s="181"/>
    </row>
    <row r="72" spans="1:11" x14ac:dyDescent="0.3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</row>
    <row r="73" spans="1:11" x14ac:dyDescent="0.3">
      <c r="A73" s="181"/>
      <c r="B73" s="181"/>
      <c r="C73" s="181"/>
      <c r="D73" s="181"/>
      <c r="E73" s="181"/>
      <c r="F73" s="181"/>
      <c r="G73" s="181"/>
      <c r="H73" s="181"/>
      <c r="I73" s="181"/>
      <c r="J73" s="181"/>
      <c r="K73" s="181"/>
    </row>
    <row r="74" spans="1:11" x14ac:dyDescent="0.3">
      <c r="A74" s="181"/>
      <c r="B74" s="181"/>
      <c r="C74" s="181"/>
      <c r="D74" s="181"/>
      <c r="E74" s="181"/>
      <c r="F74" s="181"/>
      <c r="G74" s="181"/>
      <c r="H74" s="181"/>
      <c r="I74" s="181"/>
      <c r="J74" s="181"/>
      <c r="K74" s="181"/>
    </row>
    <row r="75" spans="1:11" x14ac:dyDescent="0.3">
      <c r="A75" s="181"/>
      <c r="B75" s="181"/>
      <c r="C75" s="181"/>
      <c r="D75" s="181"/>
      <c r="E75" s="181"/>
      <c r="F75" s="181"/>
      <c r="G75" s="181"/>
      <c r="H75" s="181"/>
      <c r="I75" s="181"/>
      <c r="J75" s="181"/>
      <c r="K75" s="181"/>
    </row>
    <row r="76" spans="1:11" x14ac:dyDescent="0.3">
      <c r="A76" s="181"/>
      <c r="B76" s="181"/>
      <c r="C76" s="181"/>
      <c r="D76" s="181"/>
      <c r="E76" s="181"/>
      <c r="F76" s="181"/>
      <c r="G76" s="181"/>
      <c r="H76" s="181"/>
      <c r="I76" s="181"/>
      <c r="J76" s="181"/>
      <c r="K76" s="181"/>
    </row>
    <row r="77" spans="1:11" x14ac:dyDescent="0.3">
      <c r="A77" s="181"/>
      <c r="B77" s="181"/>
      <c r="C77" s="181"/>
      <c r="D77" s="181"/>
      <c r="E77" s="181"/>
      <c r="F77" s="181"/>
      <c r="G77" s="181"/>
      <c r="H77" s="181"/>
      <c r="I77" s="181"/>
      <c r="J77" s="181"/>
      <c r="K77" s="181"/>
    </row>
    <row r="78" spans="1:11" x14ac:dyDescent="0.3">
      <c r="A78" s="181"/>
      <c r="B78" s="181"/>
      <c r="C78" s="181"/>
      <c r="D78" s="181"/>
      <c r="E78" s="181"/>
      <c r="F78" s="181"/>
      <c r="G78" s="181"/>
      <c r="H78" s="181"/>
      <c r="I78" s="181"/>
      <c r="J78" s="181"/>
      <c r="K78" s="181"/>
    </row>
    <row r="79" spans="1:11" x14ac:dyDescent="0.3">
      <c r="A79" s="181"/>
      <c r="B79" s="181"/>
      <c r="C79" s="181"/>
      <c r="D79" s="181"/>
      <c r="E79" s="181"/>
      <c r="F79" s="181"/>
      <c r="G79" s="181"/>
      <c r="H79" s="181"/>
      <c r="I79" s="181"/>
      <c r="J79" s="181"/>
      <c r="K79" s="181"/>
    </row>
    <row r="80" spans="1:11" x14ac:dyDescent="0.3">
      <c r="A80" s="181"/>
      <c r="B80" s="181"/>
      <c r="C80" s="181"/>
      <c r="D80" s="181"/>
      <c r="E80" s="181"/>
      <c r="F80" s="181"/>
      <c r="G80" s="181"/>
      <c r="H80" s="181"/>
      <c r="I80" s="181"/>
      <c r="J80" s="181"/>
      <c r="K80" s="181"/>
    </row>
    <row r="81" spans="1:11" x14ac:dyDescent="0.3">
      <c r="A81" s="181"/>
      <c r="B81" s="181"/>
      <c r="C81" s="181"/>
      <c r="D81" s="181"/>
      <c r="E81" s="181"/>
      <c r="F81" s="181"/>
      <c r="G81" s="181"/>
      <c r="H81" s="181"/>
      <c r="I81" s="181"/>
      <c r="J81" s="181"/>
      <c r="K81" s="181"/>
    </row>
    <row r="82" spans="1:11" x14ac:dyDescent="0.3">
      <c r="A82" s="181"/>
      <c r="B82" s="181"/>
      <c r="C82" s="181"/>
      <c r="D82" s="181"/>
      <c r="E82" s="181"/>
      <c r="F82" s="181"/>
      <c r="G82" s="181"/>
      <c r="H82" s="181"/>
      <c r="I82" s="181"/>
      <c r="J82" s="181"/>
      <c r="K82" s="181"/>
    </row>
    <row r="83" spans="1:11" x14ac:dyDescent="0.3">
      <c r="A83" s="181"/>
      <c r="B83" s="181"/>
      <c r="C83" s="181"/>
      <c r="D83" s="181"/>
      <c r="E83" s="181"/>
      <c r="F83" s="181"/>
      <c r="G83" s="181"/>
      <c r="H83" s="181"/>
      <c r="I83" s="181"/>
      <c r="J83" s="181"/>
      <c r="K83" s="181"/>
    </row>
    <row r="84" spans="1:11" x14ac:dyDescent="0.3">
      <c r="A84" s="181"/>
      <c r="B84" s="181"/>
      <c r="C84" s="181"/>
      <c r="D84" s="181"/>
      <c r="E84" s="181"/>
      <c r="F84" s="181"/>
      <c r="G84" s="181"/>
      <c r="H84" s="181"/>
      <c r="I84" s="181"/>
      <c r="J84" s="181"/>
      <c r="K84" s="181"/>
    </row>
    <row r="85" spans="1:11" x14ac:dyDescent="0.3">
      <c r="A85" s="181"/>
      <c r="B85" s="181"/>
      <c r="C85" s="181"/>
      <c r="D85" s="181"/>
      <c r="E85" s="181"/>
      <c r="F85" s="181"/>
      <c r="G85" s="181"/>
      <c r="H85" s="181"/>
      <c r="I85" s="181"/>
      <c r="J85" s="181"/>
      <c r="K85" s="181"/>
    </row>
    <row r="86" spans="1:11" x14ac:dyDescent="0.3">
      <c r="A86" s="181"/>
      <c r="B86" s="181"/>
      <c r="C86" s="181"/>
      <c r="D86" s="181"/>
      <c r="E86" s="181"/>
      <c r="F86" s="181"/>
      <c r="G86" s="181"/>
      <c r="H86" s="181"/>
      <c r="I86" s="181"/>
      <c r="J86" s="181"/>
      <c r="K86" s="181"/>
    </row>
    <row r="87" spans="1:11" x14ac:dyDescent="0.3">
      <c r="A87" s="181"/>
      <c r="B87" s="181"/>
      <c r="C87" s="181"/>
      <c r="D87" s="181"/>
      <c r="E87" s="181"/>
      <c r="F87" s="181"/>
      <c r="G87" s="181"/>
      <c r="H87" s="181"/>
      <c r="I87" s="181"/>
      <c r="J87" s="181"/>
      <c r="K87" s="181"/>
    </row>
    <row r="88" spans="1:11" x14ac:dyDescent="0.3">
      <c r="A88" s="181"/>
      <c r="B88" s="181"/>
      <c r="C88" s="181"/>
      <c r="D88" s="181"/>
      <c r="E88" s="181"/>
      <c r="F88" s="181"/>
      <c r="G88" s="181"/>
      <c r="H88" s="181"/>
      <c r="I88" s="181"/>
      <c r="J88" s="181"/>
      <c r="K88" s="181"/>
    </row>
    <row r="89" spans="1:11" x14ac:dyDescent="0.3">
      <c r="A89" s="181"/>
      <c r="B89" s="181"/>
      <c r="C89" s="181"/>
      <c r="D89" s="181"/>
      <c r="E89" s="181"/>
      <c r="F89" s="181"/>
      <c r="G89" s="181"/>
      <c r="H89" s="181"/>
      <c r="I89" s="181"/>
      <c r="J89" s="181"/>
      <c r="K89" s="181"/>
    </row>
    <row r="90" spans="1:11" x14ac:dyDescent="0.3">
      <c r="A90" s="181"/>
      <c r="B90" s="181"/>
      <c r="C90" s="181"/>
      <c r="D90" s="181"/>
      <c r="E90" s="181"/>
      <c r="F90" s="181"/>
      <c r="G90" s="181"/>
      <c r="H90" s="181"/>
      <c r="I90" s="181"/>
      <c r="J90" s="181"/>
      <c r="K90" s="181"/>
    </row>
    <row r="91" spans="1:11" x14ac:dyDescent="0.3">
      <c r="A91" s="181"/>
      <c r="B91" s="181"/>
      <c r="C91" s="181"/>
      <c r="D91" s="181"/>
      <c r="E91" s="181"/>
      <c r="F91" s="181"/>
      <c r="G91" s="181"/>
      <c r="H91" s="181"/>
      <c r="I91" s="181"/>
      <c r="J91" s="181"/>
      <c r="K91" s="181"/>
    </row>
    <row r="92" spans="1:11" x14ac:dyDescent="0.3">
      <c r="A92" s="181"/>
      <c r="B92" s="181"/>
      <c r="C92" s="181"/>
      <c r="D92" s="181"/>
      <c r="E92" s="181"/>
      <c r="F92" s="181"/>
      <c r="G92" s="181"/>
      <c r="H92" s="181"/>
      <c r="I92" s="181"/>
      <c r="J92" s="181"/>
      <c r="K92" s="181"/>
    </row>
    <row r="93" spans="1:11" x14ac:dyDescent="0.3">
      <c r="A93" s="181"/>
      <c r="B93" s="181"/>
      <c r="C93" s="181"/>
      <c r="D93" s="181"/>
      <c r="E93" s="181"/>
      <c r="F93" s="181"/>
      <c r="G93" s="181"/>
      <c r="H93" s="181"/>
      <c r="I93" s="181"/>
      <c r="J93" s="181"/>
      <c r="K93" s="181"/>
    </row>
    <row r="94" spans="1:11" x14ac:dyDescent="0.3">
      <c r="A94" s="181"/>
      <c r="B94" s="181"/>
      <c r="C94" s="181"/>
      <c r="D94" s="181"/>
      <c r="E94" s="181"/>
      <c r="F94" s="181"/>
      <c r="G94" s="181"/>
      <c r="H94" s="181"/>
      <c r="I94" s="181"/>
      <c r="J94" s="181"/>
      <c r="K94" s="181"/>
    </row>
    <row r="95" spans="1:11" x14ac:dyDescent="0.3">
      <c r="A95" s="181"/>
      <c r="B95" s="181"/>
      <c r="C95" s="181"/>
      <c r="D95" s="181"/>
      <c r="E95" s="181"/>
      <c r="F95" s="181"/>
      <c r="G95" s="181"/>
      <c r="H95" s="181"/>
      <c r="I95" s="181"/>
      <c r="J95" s="181"/>
      <c r="K95" s="181"/>
    </row>
    <row r="96" spans="1:11" x14ac:dyDescent="0.3">
      <c r="A96" s="181"/>
      <c r="B96" s="181"/>
      <c r="C96" s="181"/>
      <c r="D96" s="181"/>
      <c r="E96" s="181"/>
      <c r="F96" s="181"/>
      <c r="G96" s="181"/>
      <c r="H96" s="181"/>
      <c r="I96" s="181"/>
      <c r="J96" s="181"/>
      <c r="K96" s="181"/>
    </row>
    <row r="97" spans="1:11" x14ac:dyDescent="0.3">
      <c r="A97" s="181"/>
      <c r="B97" s="181"/>
      <c r="C97" s="181"/>
      <c r="D97" s="181"/>
      <c r="E97" s="181"/>
      <c r="F97" s="181"/>
      <c r="G97" s="181"/>
      <c r="H97" s="181"/>
      <c r="I97" s="181"/>
      <c r="J97" s="181"/>
      <c r="K97" s="181"/>
    </row>
    <row r="98" spans="1:11" x14ac:dyDescent="0.3">
      <c r="A98" s="181"/>
      <c r="B98" s="181"/>
      <c r="C98" s="181"/>
      <c r="D98" s="181"/>
      <c r="E98" s="181"/>
      <c r="F98" s="181"/>
      <c r="G98" s="181"/>
      <c r="H98" s="181"/>
      <c r="I98" s="181"/>
      <c r="J98" s="181"/>
      <c r="K98" s="181"/>
    </row>
    <row r="99" spans="1:11" x14ac:dyDescent="0.3">
      <c r="A99" s="181"/>
      <c r="B99" s="181"/>
      <c r="C99" s="181"/>
      <c r="D99" s="181"/>
      <c r="E99" s="181"/>
      <c r="F99" s="181"/>
      <c r="G99" s="181"/>
      <c r="H99" s="181"/>
      <c r="I99" s="181"/>
      <c r="J99" s="181"/>
      <c r="K99" s="181"/>
    </row>
    <row r="100" spans="1:11" x14ac:dyDescent="0.3">
      <c r="A100" s="181"/>
      <c r="B100" s="181"/>
      <c r="C100" s="181"/>
      <c r="D100" s="181"/>
      <c r="E100" s="181"/>
      <c r="F100" s="181"/>
      <c r="G100" s="181"/>
      <c r="H100" s="181"/>
      <c r="I100" s="181"/>
      <c r="J100" s="181"/>
      <c r="K100" s="181"/>
    </row>
    <row r="101" spans="1:11" x14ac:dyDescent="0.3">
      <c r="A101" s="181"/>
      <c r="B101" s="181"/>
      <c r="C101" s="181"/>
      <c r="D101" s="181"/>
      <c r="E101" s="181"/>
      <c r="F101" s="181"/>
      <c r="G101" s="181"/>
      <c r="H101" s="181"/>
      <c r="I101" s="181"/>
      <c r="J101" s="181"/>
      <c r="K101" s="181"/>
    </row>
    <row r="102" spans="1:11" x14ac:dyDescent="0.3">
      <c r="A102" s="181"/>
      <c r="B102" s="181"/>
      <c r="C102" s="181"/>
      <c r="D102" s="181"/>
      <c r="E102" s="181"/>
      <c r="F102" s="181"/>
      <c r="G102" s="181"/>
      <c r="H102" s="181"/>
      <c r="I102" s="181"/>
      <c r="J102" s="181"/>
      <c r="K102" s="181"/>
    </row>
    <row r="103" spans="1:11" x14ac:dyDescent="0.3">
      <c r="A103" s="181"/>
      <c r="B103" s="181"/>
      <c r="C103" s="181"/>
      <c r="D103" s="181"/>
      <c r="E103" s="181"/>
      <c r="F103" s="181"/>
      <c r="G103" s="181"/>
      <c r="H103" s="181"/>
      <c r="I103" s="181"/>
      <c r="J103" s="181"/>
      <c r="K103" s="181"/>
    </row>
    <row r="104" spans="1:11" x14ac:dyDescent="0.3">
      <c r="A104" s="181"/>
      <c r="B104" s="181"/>
      <c r="C104" s="181"/>
      <c r="D104" s="181"/>
      <c r="E104" s="181"/>
      <c r="F104" s="181"/>
      <c r="G104" s="181"/>
      <c r="H104" s="181"/>
      <c r="I104" s="181"/>
      <c r="J104" s="181"/>
      <c r="K104" s="181"/>
    </row>
    <row r="105" spans="1:11" x14ac:dyDescent="0.3">
      <c r="A105" s="181"/>
      <c r="B105" s="181"/>
      <c r="C105" s="181"/>
      <c r="D105" s="181"/>
      <c r="E105" s="181"/>
      <c r="F105" s="181"/>
      <c r="G105" s="181"/>
      <c r="H105" s="181"/>
      <c r="I105" s="181"/>
      <c r="J105" s="181"/>
      <c r="K105" s="181"/>
    </row>
    <row r="106" spans="1:11" x14ac:dyDescent="0.3">
      <c r="A106" s="181"/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</row>
    <row r="107" spans="1:11" x14ac:dyDescent="0.3">
      <c r="A107" s="181"/>
      <c r="B107" s="181"/>
      <c r="C107" s="181"/>
      <c r="D107" s="181"/>
      <c r="E107" s="181"/>
      <c r="F107" s="181"/>
      <c r="G107" s="181"/>
      <c r="H107" s="181"/>
      <c r="I107" s="181"/>
      <c r="J107" s="181"/>
      <c r="K107" s="181"/>
    </row>
    <row r="108" spans="1:11" x14ac:dyDescent="0.3">
      <c r="A108" s="181"/>
      <c r="B108" s="181"/>
      <c r="C108" s="181"/>
      <c r="D108" s="181"/>
      <c r="E108" s="181"/>
      <c r="F108" s="181"/>
      <c r="G108" s="181"/>
      <c r="H108" s="181"/>
      <c r="I108" s="181"/>
      <c r="J108" s="181"/>
      <c r="K108" s="181"/>
    </row>
    <row r="109" spans="1:11" x14ac:dyDescent="0.3">
      <c r="A109" s="181"/>
      <c r="B109" s="181"/>
      <c r="C109" s="181"/>
      <c r="D109" s="181"/>
      <c r="E109" s="181"/>
      <c r="F109" s="181"/>
      <c r="G109" s="181"/>
      <c r="H109" s="181"/>
      <c r="I109" s="181"/>
      <c r="J109" s="181"/>
      <c r="K109" s="181"/>
    </row>
    <row r="110" spans="1:11" x14ac:dyDescent="0.3">
      <c r="A110" s="181"/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</row>
    <row r="111" spans="1:11" x14ac:dyDescent="0.3">
      <c r="A111" s="181"/>
      <c r="B111" s="181"/>
      <c r="C111" s="181"/>
      <c r="D111" s="181"/>
      <c r="E111" s="181"/>
      <c r="F111" s="181"/>
      <c r="G111" s="181"/>
      <c r="H111" s="181"/>
      <c r="I111" s="181"/>
      <c r="J111" s="181"/>
      <c r="K111" s="181"/>
    </row>
    <row r="112" spans="1:11" x14ac:dyDescent="0.3">
      <c r="A112" s="181"/>
      <c r="B112" s="181"/>
      <c r="C112" s="181"/>
      <c r="D112" s="181"/>
      <c r="E112" s="181"/>
      <c r="F112" s="181"/>
      <c r="G112" s="181"/>
      <c r="H112" s="181"/>
      <c r="I112" s="181"/>
      <c r="J112" s="181"/>
      <c r="K112" s="181"/>
    </row>
    <row r="113" spans="1:11" x14ac:dyDescent="0.3">
      <c r="A113" s="181"/>
      <c r="B113" s="181"/>
      <c r="C113" s="181"/>
      <c r="D113" s="181"/>
      <c r="E113" s="181"/>
      <c r="F113" s="181"/>
      <c r="G113" s="181"/>
      <c r="H113" s="181"/>
      <c r="I113" s="181"/>
      <c r="J113" s="181"/>
      <c r="K113" s="181"/>
    </row>
    <row r="114" spans="1:11" x14ac:dyDescent="0.3">
      <c r="A114" s="181"/>
      <c r="B114" s="181"/>
      <c r="C114" s="181"/>
      <c r="D114" s="181"/>
      <c r="E114" s="181"/>
      <c r="F114" s="181"/>
      <c r="G114" s="181"/>
      <c r="H114" s="181"/>
      <c r="I114" s="181"/>
      <c r="J114" s="181"/>
      <c r="K114" s="181"/>
    </row>
    <row r="115" spans="1:11" x14ac:dyDescent="0.3">
      <c r="A115" s="181"/>
      <c r="B115" s="181"/>
      <c r="C115" s="181"/>
      <c r="D115" s="181"/>
      <c r="E115" s="181"/>
      <c r="F115" s="181"/>
      <c r="G115" s="181"/>
      <c r="H115" s="181"/>
      <c r="I115" s="181"/>
      <c r="J115" s="181"/>
      <c r="K115" s="181"/>
    </row>
    <row r="116" spans="1:11" x14ac:dyDescent="0.3">
      <c r="A116" s="181"/>
      <c r="B116" s="181"/>
      <c r="C116" s="181"/>
      <c r="D116" s="181"/>
      <c r="E116" s="181"/>
      <c r="F116" s="181"/>
      <c r="G116" s="181"/>
      <c r="H116" s="181"/>
      <c r="I116" s="181"/>
      <c r="J116" s="181"/>
      <c r="K116" s="181"/>
    </row>
    <row r="117" spans="1:11" x14ac:dyDescent="0.3">
      <c r="A117" s="181"/>
      <c r="B117" s="181"/>
      <c r="C117" s="181"/>
      <c r="D117" s="181"/>
      <c r="E117" s="181"/>
      <c r="F117" s="181"/>
      <c r="G117" s="181"/>
      <c r="H117" s="181"/>
      <c r="I117" s="181"/>
      <c r="J117" s="181"/>
      <c r="K117" s="181"/>
    </row>
    <row r="118" spans="1:11" x14ac:dyDescent="0.3">
      <c r="A118" s="181"/>
      <c r="B118" s="181"/>
      <c r="C118" s="181"/>
      <c r="D118" s="181"/>
      <c r="E118" s="181"/>
      <c r="F118" s="181"/>
      <c r="G118" s="181"/>
      <c r="H118" s="181"/>
      <c r="I118" s="181"/>
      <c r="J118" s="181"/>
      <c r="K118" s="181"/>
    </row>
    <row r="119" spans="1:11" x14ac:dyDescent="0.3">
      <c r="A119" s="181"/>
      <c r="B119" s="181"/>
      <c r="C119" s="181"/>
      <c r="D119" s="181"/>
      <c r="E119" s="181"/>
      <c r="F119" s="181"/>
      <c r="G119" s="181"/>
      <c r="H119" s="181"/>
      <c r="I119" s="181"/>
      <c r="J119" s="181"/>
      <c r="K119" s="181"/>
    </row>
    <row r="120" spans="1:11" x14ac:dyDescent="0.3">
      <c r="A120" s="181"/>
      <c r="B120" s="181"/>
      <c r="C120" s="181"/>
      <c r="D120" s="181"/>
      <c r="E120" s="181"/>
      <c r="F120" s="181"/>
      <c r="G120" s="181"/>
      <c r="H120" s="181"/>
      <c r="I120" s="181"/>
      <c r="J120" s="181"/>
      <c r="K120" s="181"/>
    </row>
    <row r="121" spans="1:11" x14ac:dyDescent="0.3">
      <c r="A121" s="181"/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</row>
    <row r="122" spans="1:11" x14ac:dyDescent="0.3">
      <c r="A122" s="181"/>
      <c r="B122" s="181"/>
      <c r="C122" s="181"/>
      <c r="D122" s="181"/>
      <c r="E122" s="181"/>
      <c r="F122" s="181"/>
      <c r="G122" s="181"/>
      <c r="H122" s="181"/>
      <c r="I122" s="181"/>
      <c r="J122" s="181"/>
      <c r="K122" s="181"/>
    </row>
    <row r="123" spans="1:11" x14ac:dyDescent="0.3">
      <c r="A123" s="181"/>
      <c r="B123" s="181"/>
      <c r="C123" s="181"/>
      <c r="D123" s="181"/>
      <c r="E123" s="181"/>
      <c r="F123" s="181"/>
      <c r="G123" s="181"/>
      <c r="H123" s="181"/>
      <c r="I123" s="181"/>
      <c r="J123" s="181"/>
      <c r="K123" s="181"/>
    </row>
    <row r="124" spans="1:11" x14ac:dyDescent="0.3">
      <c r="A124" s="181"/>
      <c r="B124" s="181"/>
      <c r="C124" s="181"/>
      <c r="D124" s="181"/>
      <c r="E124" s="181"/>
      <c r="F124" s="181"/>
      <c r="G124" s="181"/>
      <c r="H124" s="181"/>
      <c r="I124" s="181"/>
      <c r="J124" s="181"/>
      <c r="K124" s="181"/>
    </row>
    <row r="125" spans="1:11" x14ac:dyDescent="0.3">
      <c r="A125" s="181"/>
      <c r="B125" s="181"/>
      <c r="C125" s="181"/>
      <c r="D125" s="181"/>
      <c r="E125" s="181"/>
      <c r="F125" s="181"/>
      <c r="G125" s="181"/>
      <c r="H125" s="181"/>
      <c r="I125" s="181"/>
      <c r="J125" s="181"/>
      <c r="K125" s="181"/>
    </row>
    <row r="126" spans="1:11" x14ac:dyDescent="0.3">
      <c r="A126" s="181"/>
      <c r="B126" s="181"/>
      <c r="C126" s="181"/>
      <c r="D126" s="181"/>
      <c r="E126" s="181"/>
      <c r="F126" s="181"/>
      <c r="G126" s="181"/>
      <c r="H126" s="181"/>
      <c r="I126" s="181"/>
      <c r="J126" s="181"/>
      <c r="K126" s="181"/>
    </row>
    <row r="127" spans="1:11" x14ac:dyDescent="0.3">
      <c r="A127" s="181"/>
      <c r="B127" s="181"/>
      <c r="C127" s="181"/>
      <c r="D127" s="181"/>
      <c r="E127" s="181"/>
      <c r="F127" s="181"/>
      <c r="G127" s="181"/>
      <c r="H127" s="181"/>
      <c r="I127" s="181"/>
      <c r="J127" s="181"/>
      <c r="K127" s="181"/>
    </row>
    <row r="128" spans="1:11" x14ac:dyDescent="0.3">
      <c r="A128" s="181"/>
      <c r="B128" s="181"/>
      <c r="C128" s="181"/>
      <c r="D128" s="181"/>
      <c r="E128" s="181"/>
      <c r="F128" s="181"/>
      <c r="G128" s="181"/>
      <c r="H128" s="181"/>
      <c r="I128" s="181"/>
      <c r="J128" s="181"/>
      <c r="K128" s="181"/>
    </row>
    <row r="129" spans="1:11" x14ac:dyDescent="0.3">
      <c r="A129" s="181"/>
      <c r="B129" s="181"/>
      <c r="C129" s="181"/>
      <c r="D129" s="181"/>
      <c r="E129" s="181"/>
      <c r="F129" s="181"/>
      <c r="G129" s="181"/>
      <c r="H129" s="181"/>
      <c r="I129" s="181"/>
      <c r="J129" s="181"/>
      <c r="K129" s="181"/>
    </row>
    <row r="130" spans="1:11" x14ac:dyDescent="0.3">
      <c r="A130" s="181"/>
      <c r="B130" s="181"/>
      <c r="C130" s="181"/>
      <c r="D130" s="181"/>
      <c r="E130" s="181"/>
      <c r="F130" s="181"/>
      <c r="G130" s="181"/>
      <c r="H130" s="181"/>
      <c r="I130" s="181"/>
      <c r="J130" s="181"/>
      <c r="K130" s="181"/>
    </row>
    <row r="131" spans="1:11" x14ac:dyDescent="0.3">
      <c r="A131" s="181"/>
      <c r="B131" s="181"/>
      <c r="C131" s="181"/>
      <c r="D131" s="181"/>
      <c r="E131" s="181"/>
      <c r="F131" s="181"/>
      <c r="G131" s="181"/>
      <c r="H131" s="181"/>
      <c r="I131" s="181"/>
      <c r="J131" s="181"/>
      <c r="K131" s="181"/>
    </row>
    <row r="132" spans="1:11" x14ac:dyDescent="0.3">
      <c r="A132" s="181"/>
      <c r="B132" s="181"/>
      <c r="C132" s="181"/>
      <c r="D132" s="181"/>
      <c r="E132" s="181"/>
      <c r="F132" s="181"/>
      <c r="G132" s="181"/>
      <c r="H132" s="181"/>
      <c r="I132" s="181"/>
      <c r="J132" s="181"/>
      <c r="K132" s="181"/>
    </row>
    <row r="133" spans="1:11" x14ac:dyDescent="0.3">
      <c r="A133" s="181"/>
      <c r="B133" s="181"/>
      <c r="C133" s="181"/>
      <c r="D133" s="181"/>
      <c r="E133" s="181"/>
      <c r="F133" s="181"/>
      <c r="G133" s="181"/>
      <c r="H133" s="181"/>
      <c r="I133" s="181"/>
      <c r="J133" s="181"/>
      <c r="K133" s="181"/>
    </row>
    <row r="134" spans="1:11" x14ac:dyDescent="0.3">
      <c r="A134" s="181"/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</row>
    <row r="135" spans="1:11" x14ac:dyDescent="0.3">
      <c r="A135" s="181"/>
      <c r="B135" s="181"/>
      <c r="C135" s="181"/>
      <c r="D135" s="181"/>
      <c r="E135" s="181"/>
      <c r="F135" s="181"/>
      <c r="G135" s="181"/>
      <c r="H135" s="181"/>
      <c r="I135" s="181"/>
      <c r="J135" s="181"/>
      <c r="K135" s="181"/>
    </row>
    <row r="136" spans="1:11" x14ac:dyDescent="0.3">
      <c r="A136" s="181"/>
      <c r="B136" s="181"/>
      <c r="C136" s="181"/>
      <c r="D136" s="181"/>
      <c r="E136" s="181"/>
      <c r="F136" s="181"/>
      <c r="G136" s="181"/>
      <c r="H136" s="181"/>
      <c r="I136" s="181"/>
      <c r="J136" s="181"/>
      <c r="K136" s="181"/>
    </row>
    <row r="137" spans="1:11" x14ac:dyDescent="0.3">
      <c r="A137" s="181"/>
      <c r="B137" s="181"/>
      <c r="C137" s="181"/>
      <c r="D137" s="181"/>
      <c r="E137" s="181"/>
      <c r="F137" s="181"/>
      <c r="G137" s="181"/>
      <c r="H137" s="181"/>
      <c r="I137" s="181"/>
      <c r="J137" s="181"/>
      <c r="K137" s="181"/>
    </row>
    <row r="138" spans="1:11" x14ac:dyDescent="0.3">
      <c r="A138" s="181"/>
      <c r="B138" s="181"/>
      <c r="C138" s="181"/>
      <c r="D138" s="181"/>
      <c r="E138" s="181"/>
      <c r="F138" s="181"/>
      <c r="G138" s="181"/>
      <c r="H138" s="181"/>
      <c r="I138" s="181"/>
      <c r="J138" s="181"/>
      <c r="K138" s="181"/>
    </row>
    <row r="139" spans="1:11" x14ac:dyDescent="0.3">
      <c r="A139" s="181"/>
      <c r="B139" s="181"/>
      <c r="C139" s="181"/>
      <c r="D139" s="181"/>
      <c r="E139" s="181"/>
      <c r="F139" s="181"/>
      <c r="G139" s="181"/>
      <c r="H139" s="181"/>
      <c r="I139" s="181"/>
      <c r="J139" s="181"/>
      <c r="K139" s="181"/>
    </row>
    <row r="140" spans="1:11" x14ac:dyDescent="0.3">
      <c r="A140" s="181"/>
      <c r="B140" s="181"/>
      <c r="C140" s="181"/>
      <c r="D140" s="181"/>
      <c r="E140" s="181"/>
      <c r="F140" s="181"/>
      <c r="G140" s="181"/>
      <c r="H140" s="181"/>
      <c r="I140" s="181"/>
      <c r="J140" s="181"/>
      <c r="K140" s="181"/>
    </row>
    <row r="141" spans="1:11" x14ac:dyDescent="0.3">
      <c r="A141" s="181"/>
      <c r="B141" s="181"/>
      <c r="C141" s="181"/>
      <c r="D141" s="181"/>
      <c r="E141" s="181"/>
      <c r="F141" s="181"/>
      <c r="G141" s="181"/>
      <c r="H141" s="181"/>
      <c r="I141" s="181"/>
      <c r="J141" s="181"/>
      <c r="K141" s="181"/>
    </row>
    <row r="142" spans="1:11" x14ac:dyDescent="0.3">
      <c r="A142" s="181"/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</row>
    <row r="143" spans="1:11" x14ac:dyDescent="0.3">
      <c r="A143" s="181"/>
      <c r="B143" s="181"/>
      <c r="C143" s="181"/>
      <c r="D143" s="181"/>
      <c r="E143" s="181"/>
      <c r="F143" s="181"/>
      <c r="G143" s="181"/>
      <c r="H143" s="181"/>
      <c r="I143" s="181"/>
      <c r="J143" s="181"/>
      <c r="K143" s="181"/>
    </row>
    <row r="144" spans="1:11" x14ac:dyDescent="0.3">
      <c r="A144" s="181"/>
      <c r="B144" s="181"/>
      <c r="C144" s="181"/>
      <c r="D144" s="181"/>
      <c r="E144" s="181"/>
      <c r="F144" s="181"/>
      <c r="G144" s="181"/>
      <c r="H144" s="181"/>
      <c r="I144" s="181"/>
      <c r="J144" s="181"/>
      <c r="K144" s="181"/>
    </row>
    <row r="145" spans="1:11" x14ac:dyDescent="0.3">
      <c r="A145" s="181"/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</row>
    <row r="146" spans="1:11" x14ac:dyDescent="0.3">
      <c r="A146" s="181"/>
      <c r="B146" s="181"/>
      <c r="C146" s="181"/>
      <c r="D146" s="181"/>
      <c r="E146" s="181"/>
      <c r="F146" s="181"/>
      <c r="G146" s="181"/>
      <c r="H146" s="181"/>
      <c r="I146" s="181"/>
      <c r="J146" s="181"/>
      <c r="K146" s="181"/>
    </row>
    <row r="147" spans="1:11" x14ac:dyDescent="0.3">
      <c r="A147" s="181"/>
      <c r="B147" s="181"/>
      <c r="C147" s="181"/>
      <c r="D147" s="181"/>
      <c r="E147" s="181"/>
      <c r="F147" s="181"/>
      <c r="G147" s="181"/>
      <c r="H147" s="181"/>
      <c r="I147" s="181"/>
      <c r="J147" s="181"/>
      <c r="K147" s="181"/>
    </row>
    <row r="148" spans="1:11" x14ac:dyDescent="0.3">
      <c r="A148" s="181"/>
      <c r="B148" s="181"/>
      <c r="C148" s="181"/>
      <c r="D148" s="181"/>
      <c r="E148" s="181"/>
      <c r="F148" s="181"/>
      <c r="G148" s="181"/>
      <c r="H148" s="181"/>
      <c r="I148" s="181"/>
      <c r="J148" s="181"/>
      <c r="K148" s="181"/>
    </row>
    <row r="149" spans="1:11" x14ac:dyDescent="0.3">
      <c r="A149" s="181"/>
      <c r="B149" s="181"/>
      <c r="C149" s="181"/>
      <c r="D149" s="181"/>
      <c r="E149" s="181"/>
      <c r="F149" s="181"/>
      <c r="G149" s="181"/>
      <c r="H149" s="181"/>
      <c r="I149" s="181"/>
      <c r="J149" s="181"/>
      <c r="K149" s="181"/>
    </row>
    <row r="150" spans="1:11" x14ac:dyDescent="0.3">
      <c r="A150" s="181"/>
      <c r="B150" s="181"/>
      <c r="C150" s="181"/>
      <c r="D150" s="181"/>
      <c r="E150" s="181"/>
      <c r="F150" s="181"/>
      <c r="G150" s="181"/>
      <c r="H150" s="181"/>
      <c r="I150" s="181"/>
      <c r="J150" s="181"/>
      <c r="K150" s="181"/>
    </row>
    <row r="151" spans="1:11" x14ac:dyDescent="0.3">
      <c r="A151" s="181"/>
      <c r="B151" s="181"/>
      <c r="C151" s="181"/>
      <c r="D151" s="181"/>
      <c r="E151" s="181"/>
      <c r="F151" s="181"/>
      <c r="G151" s="181"/>
      <c r="H151" s="181"/>
      <c r="I151" s="181"/>
      <c r="J151" s="181"/>
      <c r="K151" s="181"/>
    </row>
    <row r="152" spans="1:11" x14ac:dyDescent="0.3">
      <c r="A152" s="181"/>
      <c r="B152" s="181"/>
      <c r="C152" s="181"/>
      <c r="D152" s="181"/>
      <c r="E152" s="181"/>
      <c r="F152" s="181"/>
      <c r="G152" s="181"/>
      <c r="H152" s="181"/>
      <c r="I152" s="181"/>
      <c r="J152" s="181"/>
      <c r="K152" s="181"/>
    </row>
    <row r="153" spans="1:11" x14ac:dyDescent="0.3">
      <c r="A153" s="181"/>
      <c r="B153" s="181"/>
      <c r="C153" s="181"/>
      <c r="D153" s="181"/>
      <c r="E153" s="181"/>
      <c r="F153" s="181"/>
      <c r="G153" s="181"/>
      <c r="H153" s="181"/>
      <c r="I153" s="181"/>
      <c r="J153" s="181"/>
      <c r="K153" s="181"/>
    </row>
    <row r="154" spans="1:11" x14ac:dyDescent="0.3">
      <c r="A154" s="181"/>
      <c r="B154" s="181"/>
      <c r="C154" s="181"/>
      <c r="D154" s="181"/>
      <c r="E154" s="181"/>
      <c r="F154" s="181"/>
      <c r="G154" s="181"/>
      <c r="H154" s="181"/>
      <c r="I154" s="181"/>
      <c r="J154" s="181"/>
      <c r="K154" s="181"/>
    </row>
    <row r="155" spans="1:11" x14ac:dyDescent="0.3">
      <c r="A155" s="181"/>
      <c r="B155" s="181"/>
      <c r="C155" s="181"/>
      <c r="D155" s="181"/>
      <c r="E155" s="181"/>
      <c r="F155" s="181"/>
      <c r="G155" s="181"/>
      <c r="H155" s="181"/>
      <c r="I155" s="181"/>
      <c r="J155" s="181"/>
      <c r="K155" s="181"/>
    </row>
    <row r="156" spans="1:11" x14ac:dyDescent="0.3">
      <c r="A156" s="181"/>
      <c r="B156" s="181"/>
      <c r="C156" s="181"/>
      <c r="D156" s="181"/>
      <c r="E156" s="181"/>
      <c r="F156" s="181"/>
      <c r="G156" s="181"/>
      <c r="H156" s="181"/>
      <c r="I156" s="181"/>
      <c r="J156" s="181"/>
      <c r="K156" s="181"/>
    </row>
    <row r="157" spans="1:11" x14ac:dyDescent="0.3">
      <c r="A157" s="181"/>
      <c r="B157" s="181"/>
      <c r="C157" s="181"/>
      <c r="D157" s="181"/>
      <c r="E157" s="181"/>
      <c r="F157" s="181"/>
      <c r="G157" s="181"/>
      <c r="H157" s="181"/>
      <c r="I157" s="181"/>
      <c r="J157" s="181"/>
      <c r="K157" s="181"/>
    </row>
    <row r="158" spans="1:11" x14ac:dyDescent="0.3">
      <c r="A158" s="181"/>
      <c r="B158" s="181"/>
      <c r="C158" s="181"/>
      <c r="D158" s="181"/>
      <c r="E158" s="181"/>
      <c r="F158" s="181"/>
      <c r="G158" s="181"/>
      <c r="H158" s="181"/>
      <c r="I158" s="181"/>
      <c r="J158" s="181"/>
      <c r="K158" s="181"/>
    </row>
    <row r="159" spans="1:11" x14ac:dyDescent="0.3">
      <c r="A159" s="181"/>
      <c r="B159" s="181"/>
      <c r="C159" s="181"/>
      <c r="D159" s="181"/>
      <c r="E159" s="181"/>
      <c r="F159" s="181"/>
      <c r="G159" s="181"/>
      <c r="H159" s="181"/>
      <c r="I159" s="181"/>
      <c r="J159" s="181"/>
      <c r="K159" s="181"/>
    </row>
    <row r="160" spans="1:11" x14ac:dyDescent="0.3">
      <c r="A160" s="181"/>
      <c r="B160" s="181"/>
      <c r="C160" s="181"/>
      <c r="D160" s="181"/>
      <c r="E160" s="181"/>
      <c r="F160" s="181"/>
      <c r="G160" s="181"/>
      <c r="H160" s="181"/>
      <c r="I160" s="181"/>
      <c r="J160" s="181"/>
      <c r="K160" s="181"/>
    </row>
    <row r="161" spans="1:11" x14ac:dyDescent="0.3">
      <c r="A161" s="181"/>
      <c r="B161" s="181"/>
      <c r="C161" s="181"/>
      <c r="D161" s="181"/>
      <c r="E161" s="181"/>
      <c r="F161" s="181"/>
      <c r="G161" s="181"/>
      <c r="H161" s="181"/>
      <c r="I161" s="181"/>
      <c r="J161" s="181"/>
      <c r="K161" s="181"/>
    </row>
    <row r="162" spans="1:11" x14ac:dyDescent="0.3">
      <c r="A162" s="181"/>
      <c r="B162" s="181"/>
      <c r="C162" s="181"/>
      <c r="D162" s="181"/>
      <c r="E162" s="181"/>
      <c r="F162" s="181"/>
      <c r="G162" s="181"/>
      <c r="H162" s="181"/>
      <c r="I162" s="181"/>
      <c r="J162" s="181"/>
      <c r="K162" s="181"/>
    </row>
    <row r="163" spans="1:11" x14ac:dyDescent="0.3">
      <c r="A163" s="181"/>
      <c r="B163" s="181"/>
      <c r="C163" s="181"/>
      <c r="D163" s="181"/>
      <c r="E163" s="181"/>
      <c r="F163" s="181"/>
      <c r="G163" s="181"/>
      <c r="H163" s="181"/>
      <c r="I163" s="181"/>
      <c r="J163" s="181"/>
      <c r="K163" s="181"/>
    </row>
    <row r="164" spans="1:11" x14ac:dyDescent="0.3">
      <c r="A164" s="181"/>
      <c r="B164" s="181"/>
      <c r="C164" s="181"/>
      <c r="D164" s="181"/>
      <c r="E164" s="181"/>
      <c r="F164" s="181"/>
      <c r="G164" s="181"/>
      <c r="H164" s="181"/>
      <c r="I164" s="181"/>
      <c r="J164" s="181"/>
      <c r="K164" s="181"/>
    </row>
    <row r="165" spans="1:11" x14ac:dyDescent="0.3">
      <c r="A165" s="181"/>
      <c r="B165" s="181"/>
      <c r="C165" s="181"/>
      <c r="D165" s="181"/>
      <c r="E165" s="181"/>
      <c r="F165" s="181"/>
      <c r="G165" s="181"/>
      <c r="H165" s="181"/>
      <c r="I165" s="181"/>
      <c r="J165" s="181"/>
      <c r="K165" s="181"/>
    </row>
    <row r="166" spans="1:11" x14ac:dyDescent="0.3">
      <c r="A166" s="181"/>
      <c r="B166" s="181"/>
      <c r="C166" s="181"/>
      <c r="D166" s="181"/>
      <c r="E166" s="181"/>
      <c r="F166" s="181"/>
      <c r="G166" s="181"/>
      <c r="H166" s="181"/>
      <c r="I166" s="181"/>
      <c r="J166" s="181"/>
      <c r="K166" s="181"/>
    </row>
    <row r="167" spans="1:11" x14ac:dyDescent="0.3">
      <c r="A167" s="181"/>
      <c r="B167" s="181"/>
      <c r="C167" s="181"/>
      <c r="D167" s="181"/>
      <c r="E167" s="181"/>
      <c r="F167" s="181"/>
      <c r="G167" s="181"/>
      <c r="H167" s="181"/>
      <c r="I167" s="181"/>
      <c r="J167" s="181"/>
      <c r="K167" s="181"/>
    </row>
    <row r="168" spans="1:11" x14ac:dyDescent="0.3">
      <c r="A168" s="181"/>
      <c r="B168" s="181"/>
      <c r="C168" s="181"/>
      <c r="D168" s="181"/>
      <c r="E168" s="181"/>
      <c r="F168" s="181"/>
      <c r="G168" s="181"/>
      <c r="H168" s="181"/>
      <c r="I168" s="181"/>
      <c r="J168" s="181"/>
      <c r="K168" s="181"/>
    </row>
    <row r="169" spans="1:11" x14ac:dyDescent="0.3">
      <c r="A169" s="181"/>
      <c r="B169" s="181"/>
      <c r="C169" s="181"/>
      <c r="D169" s="181"/>
      <c r="E169" s="181"/>
      <c r="F169" s="181"/>
      <c r="G169" s="181"/>
      <c r="H169" s="181"/>
      <c r="I169" s="181"/>
      <c r="J169" s="181"/>
      <c r="K169" s="181"/>
    </row>
    <row r="170" spans="1:11" x14ac:dyDescent="0.3">
      <c r="A170" s="181"/>
      <c r="B170" s="181"/>
      <c r="C170" s="181"/>
      <c r="D170" s="181"/>
      <c r="E170" s="181"/>
      <c r="F170" s="181"/>
      <c r="G170" s="181"/>
      <c r="H170" s="181"/>
      <c r="I170" s="181"/>
      <c r="J170" s="181"/>
      <c r="K170" s="181"/>
    </row>
    <row r="171" spans="1:11" x14ac:dyDescent="0.3">
      <c r="A171" s="181"/>
      <c r="B171" s="181"/>
      <c r="C171" s="181"/>
      <c r="D171" s="181"/>
      <c r="E171" s="181"/>
      <c r="F171" s="181"/>
      <c r="G171" s="181"/>
      <c r="H171" s="181"/>
      <c r="I171" s="181"/>
      <c r="J171" s="181"/>
      <c r="K171" s="181"/>
    </row>
    <row r="172" spans="1:11" x14ac:dyDescent="0.3">
      <c r="A172" s="181"/>
      <c r="B172" s="181"/>
      <c r="C172" s="181"/>
      <c r="D172" s="181"/>
      <c r="E172" s="181"/>
      <c r="F172" s="181"/>
      <c r="G172" s="181"/>
      <c r="H172" s="181"/>
      <c r="I172" s="181"/>
      <c r="J172" s="181"/>
      <c r="K172" s="181"/>
    </row>
    <row r="173" spans="1:11" x14ac:dyDescent="0.3">
      <c r="A173" s="181"/>
      <c r="B173" s="181"/>
      <c r="C173" s="181"/>
      <c r="D173" s="181"/>
      <c r="E173" s="181"/>
      <c r="F173" s="181"/>
      <c r="G173" s="181"/>
      <c r="H173" s="181"/>
      <c r="I173" s="181"/>
      <c r="J173" s="181"/>
      <c r="K173" s="181"/>
    </row>
    <row r="174" spans="1:11" x14ac:dyDescent="0.3">
      <c r="A174" s="181"/>
      <c r="B174" s="181"/>
      <c r="C174" s="181"/>
      <c r="D174" s="181"/>
      <c r="E174" s="181"/>
      <c r="F174" s="181"/>
      <c r="G174" s="181"/>
      <c r="H174" s="181"/>
      <c r="I174" s="181"/>
      <c r="J174" s="181"/>
      <c r="K174" s="181"/>
    </row>
    <row r="175" spans="1:11" x14ac:dyDescent="0.3">
      <c r="A175" s="181"/>
      <c r="B175" s="181"/>
      <c r="C175" s="181"/>
      <c r="D175" s="181"/>
      <c r="E175" s="181"/>
      <c r="F175" s="181"/>
      <c r="G175" s="181"/>
      <c r="H175" s="181"/>
      <c r="I175" s="181"/>
      <c r="J175" s="181"/>
      <c r="K175" s="181"/>
    </row>
    <row r="176" spans="1:11" x14ac:dyDescent="0.3">
      <c r="A176" s="181"/>
      <c r="B176" s="181"/>
      <c r="C176" s="181"/>
      <c r="D176" s="181"/>
      <c r="E176" s="181"/>
      <c r="F176" s="181"/>
      <c r="G176" s="181"/>
      <c r="H176" s="181"/>
      <c r="I176" s="181"/>
      <c r="J176" s="181"/>
      <c r="K176" s="181"/>
    </row>
    <row r="177" spans="1:11" x14ac:dyDescent="0.3">
      <c r="A177" s="181"/>
      <c r="B177" s="181"/>
      <c r="C177" s="181"/>
      <c r="D177" s="181"/>
      <c r="E177" s="181"/>
      <c r="F177" s="181"/>
      <c r="G177" s="181"/>
      <c r="H177" s="181"/>
      <c r="I177" s="181"/>
      <c r="J177" s="181"/>
      <c r="K177" s="181"/>
    </row>
    <row r="178" spans="1:11" x14ac:dyDescent="0.3">
      <c r="A178" s="181"/>
      <c r="B178" s="181"/>
      <c r="C178" s="181"/>
      <c r="D178" s="181"/>
      <c r="E178" s="181"/>
      <c r="F178" s="181"/>
      <c r="G178" s="181"/>
      <c r="H178" s="181"/>
      <c r="I178" s="181"/>
      <c r="J178" s="181"/>
      <c r="K178" s="181"/>
    </row>
    <row r="179" spans="1:11" x14ac:dyDescent="0.3">
      <c r="A179" s="181"/>
      <c r="B179" s="181"/>
      <c r="C179" s="181"/>
      <c r="D179" s="181"/>
      <c r="E179" s="181"/>
      <c r="F179" s="181"/>
      <c r="G179" s="181"/>
      <c r="H179" s="181"/>
      <c r="I179" s="181"/>
      <c r="J179" s="181"/>
      <c r="K179" s="181"/>
    </row>
    <row r="180" spans="1:11" x14ac:dyDescent="0.3">
      <c r="E180" s="80"/>
    </row>
    <row r="181" spans="1:11" x14ac:dyDescent="0.3">
      <c r="E181" s="80"/>
    </row>
    <row r="182" spans="1:11" x14ac:dyDescent="0.3">
      <c r="E182" s="80"/>
    </row>
    <row r="183" spans="1:11" x14ac:dyDescent="0.3">
      <c r="E183" s="80"/>
    </row>
    <row r="184" spans="1:11" x14ac:dyDescent="0.3">
      <c r="E184" s="80"/>
    </row>
    <row r="185" spans="1:11" x14ac:dyDescent="0.3">
      <c r="E185" s="80"/>
    </row>
    <row r="186" spans="1:11" x14ac:dyDescent="0.3">
      <c r="E186" s="80"/>
    </row>
    <row r="187" spans="1:11" x14ac:dyDescent="0.3">
      <c r="E187" s="80"/>
    </row>
    <row r="188" spans="1:11" x14ac:dyDescent="0.3">
      <c r="E188" s="80"/>
    </row>
    <row r="189" spans="1:11" x14ac:dyDescent="0.3">
      <c r="E189" s="80"/>
    </row>
    <row r="190" spans="1:11" x14ac:dyDescent="0.3">
      <c r="E190" s="80"/>
    </row>
    <row r="191" spans="1:11" x14ac:dyDescent="0.3">
      <c r="E191" s="80"/>
    </row>
    <row r="192" spans="1:11" x14ac:dyDescent="0.3">
      <c r="E192" s="80"/>
    </row>
    <row r="193" spans="5:5" x14ac:dyDescent="0.3">
      <c r="E193" s="80"/>
    </row>
    <row r="194" spans="5:5" x14ac:dyDescent="0.3">
      <c r="E194" s="80"/>
    </row>
    <row r="195" spans="5:5" x14ac:dyDescent="0.3">
      <c r="E195" s="80"/>
    </row>
    <row r="196" spans="5:5" x14ac:dyDescent="0.3">
      <c r="E196" s="80"/>
    </row>
    <row r="197" spans="5:5" x14ac:dyDescent="0.3">
      <c r="E197" s="80"/>
    </row>
    <row r="198" spans="5:5" x14ac:dyDescent="0.3">
      <c r="E198" s="80"/>
    </row>
    <row r="199" spans="5:5" x14ac:dyDescent="0.3">
      <c r="E199" s="80"/>
    </row>
    <row r="200" spans="5:5" x14ac:dyDescent="0.3">
      <c r="E200" s="80"/>
    </row>
    <row r="201" spans="5:5" x14ac:dyDescent="0.3">
      <c r="E201" s="80"/>
    </row>
    <row r="202" spans="5:5" x14ac:dyDescent="0.3">
      <c r="E202" s="80"/>
    </row>
    <row r="203" spans="5:5" x14ac:dyDescent="0.3">
      <c r="E203" s="80"/>
    </row>
    <row r="204" spans="5:5" x14ac:dyDescent="0.3">
      <c r="E204" s="80"/>
    </row>
    <row r="205" spans="5:5" x14ac:dyDescent="0.3">
      <c r="E205" s="80"/>
    </row>
    <row r="206" spans="5:5" x14ac:dyDescent="0.3">
      <c r="E206" s="80"/>
    </row>
    <row r="207" spans="5:5" x14ac:dyDescent="0.3">
      <c r="E207" s="80"/>
    </row>
    <row r="208" spans="5:5" x14ac:dyDescent="0.3">
      <c r="E208" s="80"/>
    </row>
    <row r="209" spans="5:5" x14ac:dyDescent="0.3">
      <c r="E209" s="80"/>
    </row>
    <row r="210" spans="5:5" x14ac:dyDescent="0.3">
      <c r="E210" s="80"/>
    </row>
    <row r="211" spans="5:5" x14ac:dyDescent="0.3">
      <c r="E211" s="80"/>
    </row>
    <row r="212" spans="5:5" x14ac:dyDescent="0.3">
      <c r="E212" s="80"/>
    </row>
    <row r="213" spans="5:5" x14ac:dyDescent="0.3">
      <c r="E213" s="80"/>
    </row>
    <row r="214" spans="5:5" x14ac:dyDescent="0.3">
      <c r="E214" s="80"/>
    </row>
    <row r="215" spans="5:5" x14ac:dyDescent="0.3">
      <c r="E215" s="80"/>
    </row>
    <row r="216" spans="5:5" x14ac:dyDescent="0.3">
      <c r="E216" s="80"/>
    </row>
    <row r="217" spans="5:5" x14ac:dyDescent="0.3">
      <c r="E217" s="80"/>
    </row>
    <row r="218" spans="5:5" x14ac:dyDescent="0.3">
      <c r="E218" s="80"/>
    </row>
    <row r="219" spans="5:5" x14ac:dyDescent="0.3">
      <c r="E219" s="80"/>
    </row>
  </sheetData>
  <mergeCells count="2">
    <mergeCell ref="K1:M1"/>
    <mergeCell ref="K6:M6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6284E-DCF3-42DE-9D5E-59E5B0A6DE95}">
  <sheetPr>
    <tabColor rgb="FFFFC000"/>
  </sheetPr>
  <dimension ref="A1:Q225"/>
  <sheetViews>
    <sheetView tabSelected="1" topLeftCell="A43" zoomScale="76" zoomScaleNormal="76" workbookViewId="0">
      <selection activeCell="D58" sqref="D58"/>
    </sheetView>
  </sheetViews>
  <sheetFormatPr baseColWidth="10" defaultRowHeight="14.4" x14ac:dyDescent="0.3"/>
  <cols>
    <col min="1" max="1" width="35" customWidth="1"/>
    <col min="2" max="2" width="28.44140625" customWidth="1"/>
    <col min="3" max="3" width="16.33203125" customWidth="1"/>
    <col min="4" max="4" width="66.6640625" style="80" customWidth="1"/>
    <col min="5" max="5" width="66.6640625" customWidth="1"/>
    <col min="6" max="6" width="56.33203125" bestFit="1" customWidth="1"/>
    <col min="7" max="7" width="56.6640625" bestFit="1" customWidth="1"/>
    <col min="8" max="9" width="56.6640625" hidden="1" customWidth="1"/>
    <col min="10" max="10" width="35.5546875" bestFit="1" customWidth="1"/>
    <col min="11" max="12" width="19.5546875" bestFit="1" customWidth="1"/>
    <col min="13" max="13" width="14.33203125" customWidth="1"/>
  </cols>
  <sheetData>
    <row r="1" spans="1:13" ht="51.75" customHeight="1" x14ac:dyDescent="0.3">
      <c r="A1" s="136" t="s">
        <v>205</v>
      </c>
      <c r="C1" s="80"/>
      <c r="D1" s="125"/>
      <c r="E1" s="125"/>
      <c r="F1" s="126"/>
      <c r="G1" s="126"/>
      <c r="H1" s="126"/>
      <c r="I1" s="126"/>
      <c r="J1" s="114"/>
      <c r="K1" s="217"/>
      <c r="L1" s="217"/>
      <c r="M1" s="217"/>
    </row>
    <row r="2" spans="1:13" x14ac:dyDescent="0.3">
      <c r="A2" s="213"/>
      <c r="C2" s="80"/>
      <c r="D2" s="212" t="s">
        <v>381</v>
      </c>
      <c r="E2" s="212"/>
      <c r="F2" s="212"/>
      <c r="G2" s="212"/>
      <c r="H2" s="190"/>
      <c r="I2" s="190"/>
    </row>
    <row r="3" spans="1:13" ht="14.25" customHeight="1" x14ac:dyDescent="0.3">
      <c r="A3" s="213"/>
      <c r="C3" s="80"/>
      <c r="D3" s="105"/>
      <c r="E3" s="105"/>
      <c r="F3" s="105"/>
      <c r="G3" s="105"/>
      <c r="H3" s="190"/>
      <c r="I3" s="190"/>
    </row>
    <row r="4" spans="1:13" ht="14.25" customHeight="1" x14ac:dyDescent="0.3">
      <c r="A4" s="213"/>
      <c r="C4" s="23" t="s">
        <v>174</v>
      </c>
      <c r="D4" s="107" t="s">
        <v>175</v>
      </c>
      <c r="E4" s="107"/>
      <c r="F4" s="107"/>
      <c r="G4" s="107"/>
      <c r="H4" s="190"/>
      <c r="I4" s="190"/>
    </row>
    <row r="5" spans="1:13" ht="409.6" x14ac:dyDescent="0.3">
      <c r="A5" s="213" t="s">
        <v>176</v>
      </c>
      <c r="B5" s="75"/>
      <c r="C5" s="128"/>
      <c r="D5" s="108" t="s">
        <v>427</v>
      </c>
      <c r="E5" s="129"/>
      <c r="F5" s="113"/>
      <c r="G5" s="74"/>
      <c r="H5" s="191"/>
      <c r="I5" s="191"/>
      <c r="J5" s="74"/>
    </row>
    <row r="6" spans="1:13" ht="57.6" x14ac:dyDescent="0.3">
      <c r="A6" s="213"/>
      <c r="D6" s="116" t="s">
        <v>307</v>
      </c>
      <c r="E6" s="116"/>
      <c r="F6" s="103"/>
      <c r="G6" s="103"/>
      <c r="H6" s="193"/>
      <c r="I6" s="193"/>
      <c r="K6" s="218"/>
      <c r="L6" s="218"/>
      <c r="M6" s="218"/>
    </row>
    <row r="7" spans="1:13" x14ac:dyDescent="0.3">
      <c r="A7" s="82" t="s">
        <v>308</v>
      </c>
      <c r="B7" s="83" t="s">
        <v>292</v>
      </c>
      <c r="C7" s="84"/>
      <c r="D7" s="115" t="s">
        <v>383</v>
      </c>
      <c r="E7" s="115"/>
      <c r="F7" s="97"/>
      <c r="G7" s="97"/>
      <c r="H7" s="192"/>
      <c r="I7" s="192"/>
      <c r="J7" s="85"/>
      <c r="K7" s="85"/>
      <c r="L7" s="85"/>
      <c r="M7" s="85"/>
    </row>
    <row r="8" spans="1:13" ht="28.8" x14ac:dyDescent="0.3">
      <c r="A8" s="82" t="s">
        <v>384</v>
      </c>
      <c r="B8" s="83" t="s">
        <v>310</v>
      </c>
      <c r="C8" s="84"/>
      <c r="D8" s="222" t="s">
        <v>385</v>
      </c>
      <c r="E8" s="87"/>
      <c r="F8" s="74"/>
      <c r="G8" s="74"/>
      <c r="H8" s="194"/>
      <c r="I8" s="194"/>
      <c r="J8" s="86"/>
      <c r="K8" s="86"/>
      <c r="L8" s="86"/>
      <c r="M8" s="86"/>
    </row>
    <row r="9" spans="1:13" x14ac:dyDescent="0.3">
      <c r="A9" s="82" t="s">
        <v>311</v>
      </c>
      <c r="B9" s="83" t="s">
        <v>294</v>
      </c>
      <c r="C9" s="84"/>
      <c r="D9" s="115" t="s">
        <v>369</v>
      </c>
      <c r="E9" s="98"/>
      <c r="F9" s="98"/>
      <c r="G9" s="98"/>
      <c r="H9" s="195"/>
      <c r="I9" s="195"/>
      <c r="J9" s="88"/>
      <c r="K9" s="88"/>
      <c r="L9" s="88"/>
      <c r="M9" s="88"/>
    </row>
    <row r="10" spans="1:13" ht="100.8" x14ac:dyDescent="0.3">
      <c r="A10" s="82" t="s">
        <v>312</v>
      </c>
      <c r="B10" s="83" t="s">
        <v>294</v>
      </c>
      <c r="C10" s="84"/>
      <c r="D10" s="222" t="s">
        <v>379</v>
      </c>
      <c r="E10" s="98"/>
      <c r="F10" s="99"/>
      <c r="G10" s="98"/>
      <c r="H10" s="195"/>
      <c r="I10" s="195"/>
      <c r="J10" s="88"/>
      <c r="K10" s="88"/>
      <c r="L10" s="88"/>
      <c r="M10" s="88"/>
    </row>
    <row r="11" spans="1:13" x14ac:dyDescent="0.3">
      <c r="A11" s="82" t="s">
        <v>386</v>
      </c>
      <c r="B11" s="83" t="s">
        <v>349</v>
      </c>
      <c r="C11" s="84"/>
      <c r="D11" s="224" t="s">
        <v>391</v>
      </c>
      <c r="E11" s="101"/>
      <c r="F11" s="97"/>
      <c r="G11" s="97"/>
      <c r="H11" s="192"/>
      <c r="I11" s="192"/>
      <c r="J11" s="85"/>
      <c r="K11" s="85"/>
      <c r="L11" s="88"/>
      <c r="M11" s="88"/>
    </row>
    <row r="12" spans="1:13" x14ac:dyDescent="0.3">
      <c r="A12" s="82" t="s">
        <v>387</v>
      </c>
      <c r="B12" s="83" t="s">
        <v>292</v>
      </c>
      <c r="C12" s="84"/>
      <c r="D12" s="224" t="s">
        <v>371</v>
      </c>
      <c r="E12" s="89"/>
      <c r="F12" s="97"/>
      <c r="G12" s="97"/>
      <c r="H12" s="192"/>
      <c r="I12" s="192"/>
      <c r="J12" s="88"/>
      <c r="K12" s="88"/>
      <c r="L12" s="88"/>
      <c r="M12" s="88"/>
    </row>
    <row r="13" spans="1:13" x14ac:dyDescent="0.3">
      <c r="A13" s="82" t="s">
        <v>388</v>
      </c>
      <c r="B13" s="83" t="s">
        <v>389</v>
      </c>
      <c r="C13" s="84"/>
      <c r="D13" s="224" t="s">
        <v>371</v>
      </c>
      <c r="E13" s="91"/>
      <c r="F13" s="74"/>
      <c r="G13" s="74"/>
      <c r="H13" s="191"/>
      <c r="I13" s="191"/>
      <c r="J13" s="85"/>
      <c r="K13" s="85"/>
      <c r="L13" s="85"/>
      <c r="M13" s="85"/>
    </row>
    <row r="14" spans="1:13" ht="119.25" customHeight="1" x14ac:dyDescent="0.3">
      <c r="A14" s="82" t="s">
        <v>390</v>
      </c>
      <c r="B14" s="83" t="s">
        <v>322</v>
      </c>
      <c r="C14" s="84"/>
      <c r="D14" s="118" t="s">
        <v>374</v>
      </c>
      <c r="E14" s="91"/>
      <c r="F14" s="74"/>
      <c r="G14" s="74"/>
      <c r="H14" s="191"/>
      <c r="I14" s="191"/>
      <c r="J14" s="90"/>
      <c r="K14" s="90"/>
      <c r="L14" s="90"/>
      <c r="M14" s="90"/>
    </row>
    <row r="15" spans="1:13" ht="106.2" x14ac:dyDescent="0.3">
      <c r="A15" s="82" t="s">
        <v>392</v>
      </c>
      <c r="B15" s="83" t="s">
        <v>296</v>
      </c>
      <c r="C15" s="84"/>
      <c r="D15" s="216" t="s">
        <v>393</v>
      </c>
      <c r="E15" s="97"/>
      <c r="F15" s="97"/>
      <c r="G15" s="97"/>
      <c r="H15" s="192"/>
      <c r="I15" s="192"/>
      <c r="J15" s="90"/>
      <c r="K15" s="90"/>
      <c r="L15" s="90"/>
      <c r="M15" s="90"/>
    </row>
    <row r="16" spans="1:13" x14ac:dyDescent="0.3">
      <c r="A16" s="82" t="s">
        <v>394</v>
      </c>
      <c r="B16" s="83" t="s">
        <v>395</v>
      </c>
      <c r="C16" s="84"/>
      <c r="D16" s="222" t="s">
        <v>371</v>
      </c>
      <c r="E16" s="97"/>
      <c r="F16" s="97"/>
      <c r="G16" s="97"/>
      <c r="H16" s="192"/>
      <c r="I16" s="192"/>
      <c r="J16" s="90"/>
      <c r="K16" s="90"/>
      <c r="L16" s="90"/>
      <c r="M16" s="90"/>
    </row>
    <row r="17" spans="1:17" x14ac:dyDescent="0.3">
      <c r="A17" s="82" t="s">
        <v>396</v>
      </c>
      <c r="B17" s="83" t="s">
        <v>397</v>
      </c>
      <c r="C17" s="84"/>
      <c r="D17" s="214" t="s">
        <v>398</v>
      </c>
      <c r="E17" s="97"/>
      <c r="F17" s="97"/>
      <c r="G17" s="97"/>
      <c r="H17" s="192"/>
      <c r="I17" s="192"/>
      <c r="J17" s="90"/>
      <c r="K17" s="90"/>
      <c r="L17" s="90"/>
      <c r="M17" s="90"/>
    </row>
    <row r="18" spans="1:17" ht="100.8" x14ac:dyDescent="0.3">
      <c r="A18" s="82" t="s">
        <v>399</v>
      </c>
      <c r="B18" s="83" t="s">
        <v>301</v>
      </c>
      <c r="C18" s="84"/>
      <c r="D18" s="222" t="s">
        <v>400</v>
      </c>
      <c r="E18" s="97"/>
      <c r="F18" s="97"/>
      <c r="G18" s="97"/>
      <c r="H18" s="192"/>
      <c r="I18" s="192"/>
      <c r="J18" s="90"/>
      <c r="K18" s="90"/>
      <c r="L18" s="90"/>
      <c r="M18" s="90"/>
    </row>
    <row r="19" spans="1:17" x14ac:dyDescent="0.3">
      <c r="A19" s="82" t="s">
        <v>401</v>
      </c>
      <c r="B19" s="83" t="s">
        <v>301</v>
      </c>
      <c r="C19" s="84"/>
      <c r="D19" s="222" t="s">
        <v>371</v>
      </c>
      <c r="E19" s="97"/>
      <c r="F19" s="97"/>
      <c r="G19" s="97"/>
      <c r="H19" s="192"/>
      <c r="I19" s="192"/>
      <c r="J19" s="90"/>
      <c r="K19" s="90"/>
      <c r="L19" s="90"/>
      <c r="M19" s="90"/>
    </row>
    <row r="20" spans="1:17" ht="33" customHeight="1" x14ac:dyDescent="0.3">
      <c r="A20" s="82" t="s">
        <v>402</v>
      </c>
      <c r="B20" s="83" t="s">
        <v>301</v>
      </c>
      <c r="C20" s="84"/>
      <c r="D20" s="222" t="s">
        <v>371</v>
      </c>
      <c r="E20" s="118"/>
      <c r="F20" s="184"/>
      <c r="G20" s="184"/>
      <c r="H20" s="196"/>
      <c r="I20" s="196"/>
      <c r="J20" s="85"/>
      <c r="K20" s="85"/>
      <c r="L20" s="85"/>
      <c r="M20" s="85"/>
    </row>
    <row r="21" spans="1:17" ht="153" customHeight="1" x14ac:dyDescent="0.3">
      <c r="A21" s="82" t="s">
        <v>403</v>
      </c>
      <c r="B21" s="83" t="s">
        <v>301</v>
      </c>
      <c r="C21" s="84"/>
      <c r="D21" s="222" t="s">
        <v>404</v>
      </c>
      <c r="E21" s="118"/>
      <c r="F21" s="184"/>
      <c r="G21" s="184"/>
      <c r="H21" s="196"/>
      <c r="I21" s="196"/>
      <c r="J21" s="85"/>
      <c r="K21" s="85"/>
      <c r="L21" s="85"/>
      <c r="M21" s="85"/>
    </row>
    <row r="22" spans="1:17" ht="33" customHeight="1" x14ac:dyDescent="0.3">
      <c r="A22" s="82" t="s">
        <v>405</v>
      </c>
      <c r="B22" s="83" t="s">
        <v>362</v>
      </c>
      <c r="C22" s="84"/>
      <c r="D22" s="222" t="s">
        <v>371</v>
      </c>
      <c r="E22" s="118"/>
      <c r="F22" s="184"/>
      <c r="G22" s="184"/>
      <c r="H22" s="196"/>
      <c r="I22" s="196"/>
      <c r="J22" s="85"/>
      <c r="K22" s="85"/>
      <c r="L22" s="85"/>
      <c r="M22" s="85"/>
    </row>
    <row r="23" spans="1:17" ht="33" customHeight="1" x14ac:dyDescent="0.3">
      <c r="A23" s="82" t="s">
        <v>406</v>
      </c>
      <c r="B23" s="83" t="s">
        <v>407</v>
      </c>
      <c r="C23" s="84"/>
      <c r="D23" s="222" t="s">
        <v>371</v>
      </c>
      <c r="E23" s="118"/>
      <c r="F23" s="184"/>
      <c r="G23" s="184"/>
      <c r="H23" s="196"/>
      <c r="I23" s="196"/>
      <c r="J23" s="85"/>
      <c r="K23" s="85"/>
      <c r="L23" s="85"/>
      <c r="M23" s="85"/>
    </row>
    <row r="24" spans="1:17" ht="36" customHeight="1" x14ac:dyDescent="0.3">
      <c r="A24" s="82" t="s">
        <v>408</v>
      </c>
      <c r="B24" s="83" t="s">
        <v>293</v>
      </c>
      <c r="C24" s="84"/>
      <c r="D24" s="214" t="s">
        <v>409</v>
      </c>
      <c r="E24" s="94"/>
      <c r="F24" s="94"/>
      <c r="G24" s="131"/>
      <c r="H24" s="197"/>
      <c r="I24" s="197"/>
      <c r="J24" s="93"/>
      <c r="K24" s="93"/>
      <c r="L24" s="93"/>
      <c r="M24" s="93"/>
    </row>
    <row r="25" spans="1:17" x14ac:dyDescent="0.3">
      <c r="A25" s="82" t="s">
        <v>410</v>
      </c>
      <c r="B25" s="83" t="s">
        <v>293</v>
      </c>
      <c r="C25" s="84"/>
      <c r="D25" s="224" t="s">
        <v>411</v>
      </c>
      <c r="E25" s="100"/>
      <c r="F25" s="100"/>
      <c r="G25" s="100"/>
      <c r="H25" s="198"/>
      <c r="I25" s="198"/>
      <c r="J25" s="95"/>
      <c r="K25" s="95"/>
      <c r="L25" s="95"/>
      <c r="M25" s="95"/>
    </row>
    <row r="26" spans="1:17" ht="21" customHeight="1" x14ac:dyDescent="0.3">
      <c r="A26" s="82" t="s">
        <v>412</v>
      </c>
      <c r="B26" s="83" t="s">
        <v>397</v>
      </c>
      <c r="C26" s="84"/>
      <c r="D26" s="222" t="s">
        <v>371</v>
      </c>
      <c r="E26" s="91"/>
      <c r="F26" s="91"/>
      <c r="G26" s="91"/>
      <c r="H26" s="199"/>
      <c r="I26" s="199"/>
      <c r="J26" s="104"/>
      <c r="K26" s="104"/>
      <c r="L26" s="104"/>
      <c r="M26" s="104"/>
    </row>
    <row r="27" spans="1:17" x14ac:dyDescent="0.3">
      <c r="A27" s="82" t="s">
        <v>413</v>
      </c>
      <c r="B27" s="83" t="s">
        <v>322</v>
      </c>
      <c r="C27" s="84"/>
      <c r="D27" s="222" t="s">
        <v>371</v>
      </c>
      <c r="E27" s="101"/>
      <c r="F27" s="97"/>
      <c r="G27" s="101"/>
      <c r="H27" s="195"/>
      <c r="I27" s="195"/>
      <c r="J27" s="90"/>
      <c r="K27" s="90"/>
      <c r="L27" s="90"/>
      <c r="M27" s="90"/>
    </row>
    <row r="28" spans="1:17" x14ac:dyDescent="0.3">
      <c r="A28" s="82" t="s">
        <v>414</v>
      </c>
      <c r="B28" s="83" t="s">
        <v>397</v>
      </c>
      <c r="C28" s="84"/>
      <c r="D28" s="222" t="s">
        <v>371</v>
      </c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</row>
    <row r="29" spans="1:17" x14ac:dyDescent="0.3">
      <c r="A29" s="82" t="s">
        <v>415</v>
      </c>
      <c r="B29" s="83" t="s">
        <v>296</v>
      </c>
      <c r="C29" s="84"/>
      <c r="D29" s="222" t="s">
        <v>371</v>
      </c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89"/>
      <c r="P29" s="189"/>
      <c r="Q29" s="189"/>
    </row>
    <row r="30" spans="1:17" ht="17.399999999999999" customHeight="1" x14ac:dyDescent="0.3">
      <c r="A30" s="82" t="s">
        <v>416</v>
      </c>
      <c r="B30" s="83" t="s">
        <v>299</v>
      </c>
      <c r="C30" s="84"/>
      <c r="D30" s="222" t="s">
        <v>371</v>
      </c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</row>
    <row r="31" spans="1:17" x14ac:dyDescent="0.3">
      <c r="A31" s="82" t="s">
        <v>417</v>
      </c>
      <c r="B31" s="83" t="s">
        <v>301</v>
      </c>
      <c r="C31" s="84"/>
      <c r="D31" s="222" t="s">
        <v>371</v>
      </c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</row>
    <row r="32" spans="1:17" x14ac:dyDescent="0.3">
      <c r="A32" s="82" t="s">
        <v>418</v>
      </c>
      <c r="B32" s="83" t="s">
        <v>301</v>
      </c>
      <c r="C32" s="84"/>
      <c r="D32" s="222" t="s">
        <v>371</v>
      </c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</row>
    <row r="33" spans="1:17" x14ac:dyDescent="0.3">
      <c r="A33" s="82" t="s">
        <v>419</v>
      </c>
      <c r="B33" s="83" t="s">
        <v>301</v>
      </c>
      <c r="C33" s="84"/>
      <c r="D33" s="222" t="s">
        <v>371</v>
      </c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O33" s="189"/>
      <c r="P33" s="189"/>
      <c r="Q33" s="189"/>
    </row>
    <row r="34" spans="1:17" x14ac:dyDescent="0.3">
      <c r="A34" s="82" t="s">
        <v>420</v>
      </c>
      <c r="B34" s="83" t="s">
        <v>301</v>
      </c>
      <c r="C34" s="84"/>
      <c r="D34" s="222" t="s">
        <v>371</v>
      </c>
      <c r="E34" s="189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  <c r="Q34" s="189"/>
    </row>
    <row r="35" spans="1:17" x14ac:dyDescent="0.3">
      <c r="A35" s="82" t="s">
        <v>421</v>
      </c>
      <c r="B35" s="83" t="s">
        <v>301</v>
      </c>
      <c r="C35" s="84"/>
      <c r="D35" s="222" t="s">
        <v>371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</row>
    <row r="36" spans="1:17" ht="43.2" x14ac:dyDescent="0.3">
      <c r="A36" s="82" t="s">
        <v>422</v>
      </c>
      <c r="B36" s="83" t="s">
        <v>301</v>
      </c>
      <c r="C36" s="84"/>
      <c r="D36" s="222" t="s">
        <v>425</v>
      </c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</row>
    <row r="37" spans="1:17" x14ac:dyDescent="0.3">
      <c r="A37" s="82" t="s">
        <v>423</v>
      </c>
      <c r="B37" s="83" t="s">
        <v>347</v>
      </c>
      <c r="C37" s="84"/>
      <c r="D37" s="214" t="s">
        <v>424</v>
      </c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</row>
    <row r="38" spans="1:17" x14ac:dyDescent="0.3">
      <c r="A38" s="82" t="s">
        <v>426</v>
      </c>
      <c r="B38" s="83" t="s">
        <v>304</v>
      </c>
      <c r="C38" s="84"/>
      <c r="D38" s="214" t="s">
        <v>428</v>
      </c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</row>
    <row r="39" spans="1:17" ht="43.2" x14ac:dyDescent="0.3">
      <c r="A39" s="82" t="s">
        <v>429</v>
      </c>
      <c r="B39" s="83" t="s">
        <v>299</v>
      </c>
      <c r="C39" s="84"/>
      <c r="D39" s="222" t="s">
        <v>430</v>
      </c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</row>
    <row r="40" spans="1:17" x14ac:dyDescent="0.3">
      <c r="A40" s="82" t="s">
        <v>431</v>
      </c>
      <c r="B40" s="83" t="s">
        <v>301</v>
      </c>
      <c r="C40" s="84"/>
      <c r="D40" s="222" t="s">
        <v>432</v>
      </c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</row>
    <row r="41" spans="1:17" x14ac:dyDescent="0.3">
      <c r="A41" s="82" t="s">
        <v>433</v>
      </c>
      <c r="B41" s="83" t="s">
        <v>300</v>
      </c>
      <c r="C41" s="84"/>
      <c r="D41" s="222" t="s">
        <v>371</v>
      </c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</row>
    <row r="42" spans="1:17" ht="408.6" customHeight="1" x14ac:dyDescent="0.3">
      <c r="A42" s="82" t="s">
        <v>434</v>
      </c>
      <c r="B42" s="83" t="s">
        <v>304</v>
      </c>
      <c r="C42" s="84"/>
      <c r="D42" s="222" t="s">
        <v>435</v>
      </c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</row>
    <row r="43" spans="1:17" ht="288" x14ac:dyDescent="0.3">
      <c r="A43" s="82" t="s">
        <v>436</v>
      </c>
      <c r="B43" s="83" t="s">
        <v>301</v>
      </c>
      <c r="C43" s="84"/>
      <c r="D43" s="222" t="s">
        <v>437</v>
      </c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</row>
    <row r="44" spans="1:17" s="40" customFormat="1" ht="30" customHeight="1" x14ac:dyDescent="0.3">
      <c r="A44" s="82" t="s">
        <v>438</v>
      </c>
      <c r="B44" s="83" t="s">
        <v>304</v>
      </c>
      <c r="C44" s="84"/>
      <c r="D44" s="222" t="s">
        <v>371</v>
      </c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</row>
    <row r="45" spans="1:17" x14ac:dyDescent="0.3">
      <c r="A45" s="82" t="s">
        <v>439</v>
      </c>
      <c r="B45" s="83" t="s">
        <v>304</v>
      </c>
      <c r="C45" s="84"/>
      <c r="D45" s="222" t="s">
        <v>371</v>
      </c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</row>
    <row r="46" spans="1:17" x14ac:dyDescent="0.3">
      <c r="A46" s="82" t="s">
        <v>440</v>
      </c>
      <c r="B46" s="83" t="s">
        <v>301</v>
      </c>
      <c r="C46" s="84"/>
      <c r="D46" s="222" t="s">
        <v>371</v>
      </c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</row>
    <row r="47" spans="1:17" ht="66" customHeight="1" x14ac:dyDescent="0.3">
      <c r="A47" s="82" t="s">
        <v>441</v>
      </c>
      <c r="B47" s="83" t="s">
        <v>301</v>
      </c>
      <c r="C47" s="84"/>
      <c r="D47" s="222" t="s">
        <v>371</v>
      </c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</row>
    <row r="48" spans="1:17" ht="73.5" customHeight="1" x14ac:dyDescent="0.3">
      <c r="A48" s="82" t="s">
        <v>442</v>
      </c>
      <c r="B48" s="83" t="s">
        <v>301</v>
      </c>
      <c r="C48" s="84"/>
      <c r="D48" s="222" t="s">
        <v>371</v>
      </c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</row>
    <row r="49" spans="1:17" x14ac:dyDescent="0.3">
      <c r="A49" s="82" t="s">
        <v>443</v>
      </c>
      <c r="B49" s="83" t="s">
        <v>299</v>
      </c>
      <c r="C49" s="84"/>
      <c r="D49" s="222" t="s">
        <v>371</v>
      </c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</row>
    <row r="50" spans="1:17" x14ac:dyDescent="0.3">
      <c r="A50" s="82" t="s">
        <v>444</v>
      </c>
      <c r="B50" s="83" t="s">
        <v>299</v>
      </c>
      <c r="C50" s="84"/>
      <c r="D50" s="222" t="s">
        <v>371</v>
      </c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</row>
    <row r="51" spans="1:17" x14ac:dyDescent="0.3">
      <c r="A51" s="82" t="s">
        <v>445</v>
      </c>
      <c r="B51" s="83" t="s">
        <v>397</v>
      </c>
      <c r="C51" s="84"/>
      <c r="D51" s="222" t="s">
        <v>371</v>
      </c>
      <c r="E51" s="189"/>
      <c r="F51" s="189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</row>
    <row r="52" spans="1:17" x14ac:dyDescent="0.3">
      <c r="A52" s="82" t="s">
        <v>446</v>
      </c>
      <c r="B52" s="83" t="s">
        <v>329</v>
      </c>
      <c r="C52" s="84"/>
      <c r="D52" s="222" t="s">
        <v>371</v>
      </c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</row>
    <row r="53" spans="1:17" x14ac:dyDescent="0.3">
      <c r="A53" s="82" t="s">
        <v>447</v>
      </c>
      <c r="B53" s="83" t="s">
        <v>296</v>
      </c>
      <c r="C53" s="84"/>
      <c r="D53" s="222" t="s">
        <v>371</v>
      </c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</row>
    <row r="54" spans="1:17" x14ac:dyDescent="0.3">
      <c r="A54" s="82" t="s">
        <v>448</v>
      </c>
      <c r="B54" s="83" t="s">
        <v>347</v>
      </c>
      <c r="C54" s="84"/>
      <c r="D54" s="222" t="s">
        <v>371</v>
      </c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</row>
    <row r="55" spans="1:17" x14ac:dyDescent="0.3">
      <c r="A55" s="82" t="s">
        <v>449</v>
      </c>
      <c r="B55" s="83" t="s">
        <v>304</v>
      </c>
      <c r="C55" s="84"/>
      <c r="D55" s="214" t="s">
        <v>428</v>
      </c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</row>
    <row r="56" spans="1:17" ht="86.4" x14ac:dyDescent="0.3">
      <c r="A56" s="82" t="s">
        <v>450</v>
      </c>
      <c r="B56" s="83" t="s">
        <v>301</v>
      </c>
      <c r="C56" s="84"/>
      <c r="D56" s="222" t="s">
        <v>451</v>
      </c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</row>
    <row r="57" spans="1:17" ht="43.2" x14ac:dyDescent="0.3">
      <c r="A57" s="82" t="s">
        <v>452</v>
      </c>
      <c r="B57" s="83" t="s">
        <v>453</v>
      </c>
      <c r="C57" s="84"/>
      <c r="D57" s="222" t="s">
        <v>454</v>
      </c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</row>
    <row r="58" spans="1:17" x14ac:dyDescent="0.3">
      <c r="A58" s="82"/>
      <c r="B58" s="83"/>
      <c r="C58" s="84"/>
      <c r="D58" s="97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</row>
    <row r="59" spans="1:17" x14ac:dyDescent="0.3">
      <c r="A59" s="82"/>
      <c r="B59" s="83"/>
      <c r="C59" s="84"/>
      <c r="D59" s="97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</row>
    <row r="60" spans="1:17" x14ac:dyDescent="0.3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</row>
    <row r="61" spans="1:17" x14ac:dyDescent="0.3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</row>
    <row r="62" spans="1:17" x14ac:dyDescent="0.3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</row>
    <row r="63" spans="1:17" x14ac:dyDescent="0.3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  <c r="O63" s="189"/>
      <c r="P63" s="189"/>
      <c r="Q63" s="189"/>
    </row>
    <row r="64" spans="1:17" x14ac:dyDescent="0.3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</row>
    <row r="65" spans="1:17" x14ac:dyDescent="0.3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189"/>
      <c r="P65" s="189"/>
      <c r="Q65" s="189"/>
    </row>
    <row r="66" spans="1:17" x14ac:dyDescent="0.3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</row>
    <row r="67" spans="1:17" x14ac:dyDescent="0.3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</row>
    <row r="68" spans="1:17" x14ac:dyDescent="0.3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</row>
    <row r="69" spans="1:17" x14ac:dyDescent="0.3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</row>
    <row r="70" spans="1:17" x14ac:dyDescent="0.3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</row>
    <row r="71" spans="1:17" x14ac:dyDescent="0.3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</row>
    <row r="72" spans="1:17" x14ac:dyDescent="0.3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</row>
    <row r="73" spans="1:17" x14ac:dyDescent="0.3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</row>
    <row r="74" spans="1:17" x14ac:dyDescent="0.3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</row>
    <row r="75" spans="1:17" x14ac:dyDescent="0.3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</row>
    <row r="76" spans="1:17" x14ac:dyDescent="0.3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</row>
    <row r="77" spans="1:17" x14ac:dyDescent="0.3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</row>
    <row r="78" spans="1:17" x14ac:dyDescent="0.3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</row>
    <row r="79" spans="1:17" x14ac:dyDescent="0.3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</row>
    <row r="80" spans="1:17" x14ac:dyDescent="0.3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</row>
    <row r="81" spans="1:17" x14ac:dyDescent="0.3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</row>
    <row r="82" spans="1:17" x14ac:dyDescent="0.3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</row>
    <row r="83" spans="1:17" x14ac:dyDescent="0.3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</row>
    <row r="84" spans="1:17" x14ac:dyDescent="0.3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</row>
    <row r="85" spans="1:17" x14ac:dyDescent="0.3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</row>
    <row r="86" spans="1:17" x14ac:dyDescent="0.3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</row>
    <row r="87" spans="1:17" x14ac:dyDescent="0.3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</row>
    <row r="88" spans="1:17" x14ac:dyDescent="0.3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</row>
    <row r="89" spans="1:17" x14ac:dyDescent="0.3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</row>
    <row r="90" spans="1:17" x14ac:dyDescent="0.3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  <c r="O90" s="189"/>
      <c r="P90" s="189"/>
      <c r="Q90" s="189"/>
    </row>
    <row r="91" spans="1:17" x14ac:dyDescent="0.3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</row>
    <row r="92" spans="1:17" x14ac:dyDescent="0.3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</row>
    <row r="93" spans="1:17" x14ac:dyDescent="0.3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</row>
    <row r="94" spans="1:17" x14ac:dyDescent="0.3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</row>
    <row r="95" spans="1:17" x14ac:dyDescent="0.3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  <c r="O95" s="189"/>
      <c r="P95" s="189"/>
      <c r="Q95" s="189"/>
    </row>
    <row r="96" spans="1:17" x14ac:dyDescent="0.3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</row>
    <row r="97" spans="1:17" x14ac:dyDescent="0.3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</row>
    <row r="98" spans="1:17" x14ac:dyDescent="0.3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  <c r="O98" s="189"/>
      <c r="P98" s="189"/>
      <c r="Q98" s="189"/>
    </row>
    <row r="99" spans="1:17" x14ac:dyDescent="0.3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  <c r="O99" s="189"/>
      <c r="P99" s="189"/>
      <c r="Q99" s="189"/>
    </row>
    <row r="100" spans="1:17" x14ac:dyDescent="0.3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</row>
    <row r="101" spans="1:17" x14ac:dyDescent="0.3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</row>
    <row r="102" spans="1:17" x14ac:dyDescent="0.3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</row>
    <row r="103" spans="1:17" x14ac:dyDescent="0.3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  <c r="O103" s="189"/>
      <c r="P103" s="189"/>
      <c r="Q103" s="189"/>
    </row>
    <row r="104" spans="1:17" x14ac:dyDescent="0.3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</row>
    <row r="105" spans="1:17" x14ac:dyDescent="0.3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  <c r="O105" s="189"/>
      <c r="P105" s="189"/>
      <c r="Q105" s="189"/>
    </row>
    <row r="106" spans="1:17" x14ac:dyDescent="0.3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  <c r="O106" s="189"/>
      <c r="P106" s="189"/>
      <c r="Q106" s="189"/>
    </row>
    <row r="107" spans="1:17" x14ac:dyDescent="0.3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  <c r="O107" s="189"/>
      <c r="P107" s="189"/>
      <c r="Q107" s="189"/>
    </row>
    <row r="108" spans="1:17" x14ac:dyDescent="0.3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</row>
    <row r="109" spans="1:17" x14ac:dyDescent="0.3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</row>
    <row r="110" spans="1:17" x14ac:dyDescent="0.3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</row>
    <row r="111" spans="1:17" x14ac:dyDescent="0.3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</row>
    <row r="112" spans="1:17" x14ac:dyDescent="0.3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</row>
    <row r="113" spans="1:17" x14ac:dyDescent="0.3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189"/>
    </row>
    <row r="114" spans="1:17" x14ac:dyDescent="0.3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</row>
    <row r="115" spans="1:17" x14ac:dyDescent="0.3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</row>
    <row r="116" spans="1:17" x14ac:dyDescent="0.3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</row>
    <row r="117" spans="1:17" x14ac:dyDescent="0.3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  <c r="O117" s="189"/>
      <c r="P117" s="189"/>
      <c r="Q117" s="189"/>
    </row>
    <row r="118" spans="1:17" x14ac:dyDescent="0.3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</row>
    <row r="119" spans="1:17" x14ac:dyDescent="0.3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</row>
    <row r="120" spans="1:17" x14ac:dyDescent="0.3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</row>
    <row r="121" spans="1:17" x14ac:dyDescent="0.3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</row>
    <row r="122" spans="1:17" x14ac:dyDescent="0.3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</row>
    <row r="123" spans="1:17" x14ac:dyDescent="0.3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  <c r="O123" s="189"/>
      <c r="P123" s="189"/>
      <c r="Q123" s="189"/>
    </row>
    <row r="124" spans="1:17" x14ac:dyDescent="0.3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</row>
    <row r="125" spans="1:17" x14ac:dyDescent="0.3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  <c r="O125" s="189"/>
      <c r="P125" s="189"/>
      <c r="Q125" s="189"/>
    </row>
    <row r="126" spans="1:17" x14ac:dyDescent="0.3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  <c r="O126" s="189"/>
      <c r="P126" s="189"/>
      <c r="Q126" s="189"/>
    </row>
    <row r="127" spans="1:17" x14ac:dyDescent="0.3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</row>
    <row r="128" spans="1:17" x14ac:dyDescent="0.3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  <c r="O128" s="189"/>
      <c r="P128" s="189"/>
      <c r="Q128" s="189"/>
    </row>
    <row r="129" spans="1:17" x14ac:dyDescent="0.3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  <c r="O129" s="189"/>
      <c r="P129" s="189"/>
      <c r="Q129" s="189"/>
    </row>
    <row r="130" spans="1:17" x14ac:dyDescent="0.3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  <c r="O130" s="189"/>
      <c r="P130" s="189"/>
      <c r="Q130" s="189"/>
    </row>
    <row r="131" spans="1:17" x14ac:dyDescent="0.3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  <c r="O131" s="189"/>
      <c r="P131" s="189"/>
      <c r="Q131" s="189"/>
    </row>
    <row r="132" spans="1:17" x14ac:dyDescent="0.3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89"/>
    </row>
    <row r="133" spans="1:17" x14ac:dyDescent="0.3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  <c r="O133" s="189"/>
      <c r="P133" s="189"/>
      <c r="Q133" s="189"/>
    </row>
    <row r="134" spans="1:17" x14ac:dyDescent="0.3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</row>
    <row r="135" spans="1:17" x14ac:dyDescent="0.3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  <c r="O135" s="189"/>
      <c r="P135" s="189"/>
      <c r="Q135" s="189"/>
    </row>
    <row r="136" spans="1:17" x14ac:dyDescent="0.3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  <c r="O136" s="189"/>
      <c r="P136" s="189"/>
      <c r="Q136" s="189"/>
    </row>
    <row r="137" spans="1:17" x14ac:dyDescent="0.3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  <c r="O137" s="189"/>
      <c r="P137" s="189"/>
      <c r="Q137" s="189"/>
    </row>
    <row r="138" spans="1:17" x14ac:dyDescent="0.3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  <c r="O138" s="189"/>
      <c r="P138" s="189"/>
      <c r="Q138" s="189"/>
    </row>
    <row r="139" spans="1:17" x14ac:dyDescent="0.3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  <c r="O139" s="189"/>
      <c r="P139" s="189"/>
      <c r="Q139" s="189"/>
    </row>
    <row r="140" spans="1:17" x14ac:dyDescent="0.3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  <c r="O140" s="189"/>
      <c r="P140" s="189"/>
      <c r="Q140" s="189"/>
    </row>
    <row r="141" spans="1:17" x14ac:dyDescent="0.3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  <c r="O141" s="189"/>
      <c r="P141" s="189"/>
      <c r="Q141" s="189"/>
    </row>
    <row r="142" spans="1:17" x14ac:dyDescent="0.3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</row>
    <row r="143" spans="1:17" x14ac:dyDescent="0.3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  <c r="O143" s="189"/>
      <c r="P143" s="189"/>
      <c r="Q143" s="189"/>
    </row>
    <row r="144" spans="1:17" x14ac:dyDescent="0.3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</row>
    <row r="145" spans="1:17" x14ac:dyDescent="0.3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  <c r="O145" s="189"/>
      <c r="P145" s="189"/>
      <c r="Q145" s="189"/>
    </row>
    <row r="146" spans="1:17" x14ac:dyDescent="0.3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  <c r="O146" s="189"/>
      <c r="P146" s="189"/>
      <c r="Q146" s="189"/>
    </row>
    <row r="147" spans="1:17" x14ac:dyDescent="0.3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  <c r="O147" s="189"/>
      <c r="P147" s="189"/>
      <c r="Q147" s="189"/>
    </row>
    <row r="148" spans="1:17" x14ac:dyDescent="0.3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</row>
    <row r="149" spans="1:17" x14ac:dyDescent="0.3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9"/>
      <c r="Q149" s="189"/>
    </row>
    <row r="150" spans="1:17" x14ac:dyDescent="0.3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</row>
    <row r="151" spans="1:17" x14ac:dyDescent="0.3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</row>
    <row r="152" spans="1:17" x14ac:dyDescent="0.3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</row>
    <row r="153" spans="1:17" x14ac:dyDescent="0.3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</row>
    <row r="154" spans="1:17" x14ac:dyDescent="0.3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</row>
    <row r="155" spans="1:17" x14ac:dyDescent="0.3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</row>
    <row r="156" spans="1:17" x14ac:dyDescent="0.3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</row>
    <row r="157" spans="1:17" x14ac:dyDescent="0.3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</row>
    <row r="158" spans="1:17" x14ac:dyDescent="0.3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</row>
    <row r="159" spans="1:17" x14ac:dyDescent="0.3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</row>
    <row r="160" spans="1:17" x14ac:dyDescent="0.3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  <c r="O160" s="189"/>
      <c r="P160" s="189"/>
      <c r="Q160" s="189"/>
    </row>
    <row r="161" spans="1:17" x14ac:dyDescent="0.3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  <c r="O161" s="189"/>
      <c r="P161" s="189"/>
      <c r="Q161" s="189"/>
    </row>
    <row r="162" spans="1:17" x14ac:dyDescent="0.3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</row>
    <row r="163" spans="1:17" x14ac:dyDescent="0.3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</row>
    <row r="164" spans="1:17" x14ac:dyDescent="0.3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</row>
    <row r="165" spans="1:17" x14ac:dyDescent="0.3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</row>
    <row r="166" spans="1:17" x14ac:dyDescent="0.3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</row>
    <row r="167" spans="1:17" x14ac:dyDescent="0.3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</row>
    <row r="168" spans="1:17" x14ac:dyDescent="0.3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  <c r="O168" s="189"/>
      <c r="P168" s="189"/>
      <c r="Q168" s="189"/>
    </row>
    <row r="169" spans="1:17" x14ac:dyDescent="0.3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  <c r="O169" s="189"/>
      <c r="P169" s="189"/>
      <c r="Q169" s="189"/>
    </row>
    <row r="170" spans="1:17" x14ac:dyDescent="0.3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189"/>
    </row>
    <row r="171" spans="1:17" x14ac:dyDescent="0.3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  <c r="O171" s="189"/>
      <c r="P171" s="189"/>
      <c r="Q171" s="189"/>
    </row>
    <row r="172" spans="1:17" x14ac:dyDescent="0.3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89"/>
    </row>
    <row r="173" spans="1:17" x14ac:dyDescent="0.3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  <c r="O173" s="189"/>
      <c r="P173" s="189"/>
      <c r="Q173" s="189"/>
    </row>
    <row r="174" spans="1:17" x14ac:dyDescent="0.3">
      <c r="E174" s="80"/>
    </row>
    <row r="175" spans="1:17" x14ac:dyDescent="0.3">
      <c r="E175" s="80"/>
    </row>
    <row r="176" spans="1:17" x14ac:dyDescent="0.3">
      <c r="E176" s="80"/>
    </row>
    <row r="177" spans="5:5" x14ac:dyDescent="0.3">
      <c r="E177" s="80"/>
    </row>
    <row r="178" spans="5:5" x14ac:dyDescent="0.3">
      <c r="E178" s="80"/>
    </row>
    <row r="179" spans="5:5" x14ac:dyDescent="0.3">
      <c r="E179" s="80"/>
    </row>
    <row r="180" spans="5:5" x14ac:dyDescent="0.3">
      <c r="E180" s="80"/>
    </row>
    <row r="181" spans="5:5" x14ac:dyDescent="0.3">
      <c r="E181" s="80"/>
    </row>
    <row r="182" spans="5:5" x14ac:dyDescent="0.3">
      <c r="E182" s="80"/>
    </row>
    <row r="183" spans="5:5" x14ac:dyDescent="0.3">
      <c r="E183" s="80"/>
    </row>
    <row r="184" spans="5:5" x14ac:dyDescent="0.3">
      <c r="E184" s="80"/>
    </row>
    <row r="185" spans="5:5" x14ac:dyDescent="0.3">
      <c r="E185" s="80"/>
    </row>
    <row r="186" spans="5:5" x14ac:dyDescent="0.3">
      <c r="E186" s="80"/>
    </row>
    <row r="187" spans="5:5" x14ac:dyDescent="0.3">
      <c r="E187" s="80"/>
    </row>
    <row r="188" spans="5:5" x14ac:dyDescent="0.3">
      <c r="E188" s="80"/>
    </row>
    <row r="189" spans="5:5" x14ac:dyDescent="0.3">
      <c r="E189" s="80"/>
    </row>
    <row r="190" spans="5:5" x14ac:dyDescent="0.3">
      <c r="E190" s="80"/>
    </row>
    <row r="191" spans="5:5" x14ac:dyDescent="0.3">
      <c r="E191" s="80"/>
    </row>
    <row r="192" spans="5:5" x14ac:dyDescent="0.3">
      <c r="E192" s="80"/>
    </row>
    <row r="193" spans="5:5" x14ac:dyDescent="0.3">
      <c r="E193" s="80"/>
    </row>
    <row r="194" spans="5:5" x14ac:dyDescent="0.3">
      <c r="E194" s="80"/>
    </row>
    <row r="195" spans="5:5" x14ac:dyDescent="0.3">
      <c r="E195" s="80"/>
    </row>
    <row r="196" spans="5:5" x14ac:dyDescent="0.3">
      <c r="E196" s="80"/>
    </row>
    <row r="197" spans="5:5" x14ac:dyDescent="0.3">
      <c r="E197" s="80"/>
    </row>
    <row r="198" spans="5:5" x14ac:dyDescent="0.3">
      <c r="E198" s="80"/>
    </row>
    <row r="199" spans="5:5" x14ac:dyDescent="0.3">
      <c r="E199" s="80"/>
    </row>
    <row r="200" spans="5:5" x14ac:dyDescent="0.3">
      <c r="E200" s="80"/>
    </row>
    <row r="201" spans="5:5" x14ac:dyDescent="0.3">
      <c r="E201" s="80"/>
    </row>
    <row r="202" spans="5:5" x14ac:dyDescent="0.3">
      <c r="E202" s="80"/>
    </row>
    <row r="203" spans="5:5" x14ac:dyDescent="0.3">
      <c r="E203" s="80"/>
    </row>
    <row r="204" spans="5:5" x14ac:dyDescent="0.3">
      <c r="E204" s="80"/>
    </row>
    <row r="205" spans="5:5" x14ac:dyDescent="0.3">
      <c r="E205" s="80"/>
    </row>
    <row r="206" spans="5:5" x14ac:dyDescent="0.3">
      <c r="E206" s="80"/>
    </row>
    <row r="207" spans="5:5" x14ac:dyDescent="0.3">
      <c r="E207" s="80"/>
    </row>
    <row r="208" spans="5:5" x14ac:dyDescent="0.3">
      <c r="E208" s="80"/>
    </row>
    <row r="209" spans="5:5" x14ac:dyDescent="0.3">
      <c r="E209" s="80"/>
    </row>
    <row r="210" spans="5:5" x14ac:dyDescent="0.3">
      <c r="E210" s="80"/>
    </row>
    <row r="211" spans="5:5" x14ac:dyDescent="0.3">
      <c r="E211" s="80"/>
    </row>
    <row r="212" spans="5:5" x14ac:dyDescent="0.3">
      <c r="E212" s="80"/>
    </row>
    <row r="213" spans="5:5" x14ac:dyDescent="0.3">
      <c r="E213" s="80"/>
    </row>
    <row r="214" spans="5:5" x14ac:dyDescent="0.3">
      <c r="E214" s="80"/>
    </row>
    <row r="215" spans="5:5" x14ac:dyDescent="0.3">
      <c r="E215" s="80"/>
    </row>
    <row r="216" spans="5:5" x14ac:dyDescent="0.3">
      <c r="E216" s="80"/>
    </row>
    <row r="217" spans="5:5" x14ac:dyDescent="0.3">
      <c r="E217" s="80"/>
    </row>
    <row r="218" spans="5:5" x14ac:dyDescent="0.3">
      <c r="E218" s="80"/>
    </row>
    <row r="219" spans="5:5" x14ac:dyDescent="0.3">
      <c r="E219" s="80"/>
    </row>
    <row r="220" spans="5:5" x14ac:dyDescent="0.3">
      <c r="E220" s="80"/>
    </row>
    <row r="221" spans="5:5" x14ac:dyDescent="0.3">
      <c r="E221" s="80"/>
    </row>
    <row r="222" spans="5:5" x14ac:dyDescent="0.3">
      <c r="E222" s="80"/>
    </row>
    <row r="223" spans="5:5" x14ac:dyDescent="0.3">
      <c r="E223" s="80"/>
    </row>
    <row r="224" spans="5:5" x14ac:dyDescent="0.3">
      <c r="E224" s="80"/>
    </row>
    <row r="225" spans="5:5" x14ac:dyDescent="0.3">
      <c r="E225" s="80"/>
    </row>
  </sheetData>
  <mergeCells count="2">
    <mergeCell ref="K1:M1"/>
    <mergeCell ref="K6:M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BEFF9-3827-4A44-9A78-D9F096D3F658}">
  <dimension ref="A1:J29"/>
  <sheetViews>
    <sheetView workbookViewId="0">
      <selection activeCell="H31" sqref="H31"/>
    </sheetView>
  </sheetViews>
  <sheetFormatPr baseColWidth="10" defaultRowHeight="14.4" x14ac:dyDescent="0.3"/>
  <cols>
    <col min="1" max="1" width="21" bestFit="1" customWidth="1"/>
    <col min="3" max="3" width="36" bestFit="1" customWidth="1"/>
    <col min="4" max="4" width="23.109375" bestFit="1" customWidth="1"/>
    <col min="8" max="8" width="13.88671875" bestFit="1" customWidth="1"/>
  </cols>
  <sheetData>
    <row r="1" spans="1:10" x14ac:dyDescent="0.3">
      <c r="A1" t="s">
        <v>274</v>
      </c>
      <c r="B1" s="200" t="s">
        <v>268</v>
      </c>
      <c r="C1" s="200" t="s">
        <v>265</v>
      </c>
      <c r="D1" t="s">
        <v>269</v>
      </c>
      <c r="E1" t="s">
        <v>273</v>
      </c>
    </row>
    <row r="2" spans="1:10" x14ac:dyDescent="0.3">
      <c r="A2" t="s">
        <v>275</v>
      </c>
      <c r="B2" s="188" t="s">
        <v>66</v>
      </c>
      <c r="C2" s="188" t="s">
        <v>281</v>
      </c>
      <c r="D2" s="188">
        <v>468690000</v>
      </c>
      <c r="E2" s="188" t="s">
        <v>270</v>
      </c>
    </row>
    <row r="3" spans="1:10" x14ac:dyDescent="0.3">
      <c r="A3" t="s">
        <v>275</v>
      </c>
      <c r="B3" s="188" t="s">
        <v>66</v>
      </c>
      <c r="C3" s="188" t="s">
        <v>281</v>
      </c>
      <c r="D3" s="188">
        <v>627890000</v>
      </c>
      <c r="E3" s="188" t="s">
        <v>270</v>
      </c>
    </row>
    <row r="4" spans="1:10" x14ac:dyDescent="0.3">
      <c r="A4" t="s">
        <v>275</v>
      </c>
      <c r="B4" s="188" t="s">
        <v>66</v>
      </c>
      <c r="C4" s="188" t="s">
        <v>282</v>
      </c>
      <c r="D4" s="188">
        <v>627891004</v>
      </c>
      <c r="E4" s="188" t="s">
        <v>270</v>
      </c>
    </row>
    <row r="5" spans="1:10" x14ac:dyDescent="0.3">
      <c r="A5" t="s">
        <v>275</v>
      </c>
      <c r="B5" s="188" t="s">
        <v>66</v>
      </c>
      <c r="C5" s="188" t="s">
        <v>283</v>
      </c>
      <c r="D5" s="188">
        <v>627891004</v>
      </c>
      <c r="E5" s="188" t="s">
        <v>270</v>
      </c>
    </row>
    <row r="6" spans="1:10" x14ac:dyDescent="0.3">
      <c r="A6" t="s">
        <v>276</v>
      </c>
      <c r="B6" t="s">
        <v>266</v>
      </c>
      <c r="C6" t="s">
        <v>277</v>
      </c>
      <c r="D6">
        <v>512931000</v>
      </c>
      <c r="E6" t="s">
        <v>271</v>
      </c>
    </row>
    <row r="7" spans="1:10" x14ac:dyDescent="0.3">
      <c r="A7" t="s">
        <v>276</v>
      </c>
      <c r="B7" s="204" t="s">
        <v>266</v>
      </c>
      <c r="C7" s="204" t="s">
        <v>284</v>
      </c>
      <c r="D7" s="204">
        <v>580310000</v>
      </c>
      <c r="E7" s="204" t="s">
        <v>271</v>
      </c>
    </row>
    <row r="8" spans="1:10" x14ac:dyDescent="0.3">
      <c r="A8" t="s">
        <v>276</v>
      </c>
      <c r="B8" s="204" t="s">
        <v>127</v>
      </c>
      <c r="C8" s="204" t="s">
        <v>284</v>
      </c>
      <c r="D8" s="204">
        <v>580310000</v>
      </c>
      <c r="E8" s="204" t="s">
        <v>272</v>
      </c>
    </row>
    <row r="9" spans="1:10" x14ac:dyDescent="0.3">
      <c r="A9" t="s">
        <v>276</v>
      </c>
      <c r="B9" t="s">
        <v>127</v>
      </c>
      <c r="C9" t="s">
        <v>277</v>
      </c>
      <c r="D9" s="11" t="s">
        <v>280</v>
      </c>
      <c r="E9" t="s">
        <v>272</v>
      </c>
    </row>
    <row r="10" spans="1:10" x14ac:dyDescent="0.3">
      <c r="D10" s="11"/>
      <c r="G10" s="204"/>
      <c r="H10" s="204"/>
      <c r="I10" s="204"/>
      <c r="J10" s="204"/>
    </row>
    <row r="14" spans="1:10" x14ac:dyDescent="0.3">
      <c r="A14" t="s">
        <v>285</v>
      </c>
    </row>
    <row r="15" spans="1:10" x14ac:dyDescent="0.3">
      <c r="B15" s="200" t="s">
        <v>268</v>
      </c>
      <c r="C15" s="200" t="s">
        <v>265</v>
      </c>
      <c r="D15" t="s">
        <v>269</v>
      </c>
      <c r="E15" t="s">
        <v>273</v>
      </c>
    </row>
    <row r="16" spans="1:10" x14ac:dyDescent="0.3">
      <c r="A16" t="s">
        <v>276</v>
      </c>
      <c r="B16" t="s">
        <v>266</v>
      </c>
      <c r="C16" t="s">
        <v>278</v>
      </c>
      <c r="D16">
        <v>512931000</v>
      </c>
      <c r="E16">
        <v>1</v>
      </c>
    </row>
    <row r="17" spans="1:5" x14ac:dyDescent="0.3">
      <c r="A17" t="s">
        <v>276</v>
      </c>
      <c r="B17" t="s">
        <v>266</v>
      </c>
      <c r="C17" t="s">
        <v>279</v>
      </c>
      <c r="D17">
        <v>512931000</v>
      </c>
      <c r="E17">
        <v>1</v>
      </c>
    </row>
    <row r="18" spans="1:5" x14ac:dyDescent="0.3">
      <c r="A18" t="s">
        <v>276</v>
      </c>
      <c r="B18" s="204" t="s">
        <v>266</v>
      </c>
      <c r="C18" s="204" t="s">
        <v>267</v>
      </c>
      <c r="D18" s="204">
        <v>580310000</v>
      </c>
      <c r="E18">
        <v>1</v>
      </c>
    </row>
    <row r="19" spans="1:5" x14ac:dyDescent="0.3">
      <c r="A19" t="s">
        <v>276</v>
      </c>
      <c r="B19" s="204" t="s">
        <v>127</v>
      </c>
      <c r="C19" s="204" t="s">
        <v>267</v>
      </c>
      <c r="D19" s="204">
        <v>580310000</v>
      </c>
      <c r="E19" s="204">
        <v>1</v>
      </c>
    </row>
    <row r="21" spans="1:5" x14ac:dyDescent="0.3">
      <c r="A21" t="s">
        <v>285</v>
      </c>
      <c r="B21" s="200" t="s">
        <v>268</v>
      </c>
      <c r="C21" s="200" t="s">
        <v>265</v>
      </c>
      <c r="D21" t="s">
        <v>269</v>
      </c>
      <c r="E21" t="s">
        <v>273</v>
      </c>
    </row>
    <row r="22" spans="1:5" x14ac:dyDescent="0.3">
      <c r="B22" s="188" t="s">
        <v>66</v>
      </c>
      <c r="C22" s="188" t="s">
        <v>286</v>
      </c>
      <c r="D22" s="188">
        <v>468690000</v>
      </c>
      <c r="E22">
        <v>2</v>
      </c>
    </row>
    <row r="23" spans="1:5" x14ac:dyDescent="0.3">
      <c r="B23" s="188" t="s">
        <v>66</v>
      </c>
      <c r="C23" s="188" t="s">
        <v>286</v>
      </c>
      <c r="D23" s="188">
        <v>627890000</v>
      </c>
      <c r="E23">
        <v>2</v>
      </c>
    </row>
    <row r="24" spans="1:5" x14ac:dyDescent="0.3">
      <c r="B24" s="188" t="s">
        <v>66</v>
      </c>
      <c r="C24" s="188" t="s">
        <v>287</v>
      </c>
      <c r="D24" s="188">
        <v>627891004</v>
      </c>
      <c r="E24">
        <v>2</v>
      </c>
    </row>
    <row r="25" spans="1:5" x14ac:dyDescent="0.3">
      <c r="B25" s="188" t="s">
        <v>66</v>
      </c>
      <c r="C25" s="188" t="s">
        <v>288</v>
      </c>
      <c r="D25" s="188">
        <v>627891004</v>
      </c>
      <c r="E25">
        <v>2</v>
      </c>
    </row>
    <row r="26" spans="1:5" x14ac:dyDescent="0.3">
      <c r="B26" s="188" t="s">
        <v>66</v>
      </c>
      <c r="C26" s="188" t="s">
        <v>289</v>
      </c>
      <c r="D26" s="188">
        <v>468690000</v>
      </c>
      <c r="E26">
        <v>3</v>
      </c>
    </row>
    <row r="27" spans="1:5" x14ac:dyDescent="0.3">
      <c r="B27" s="188" t="s">
        <v>66</v>
      </c>
      <c r="C27" s="188" t="s">
        <v>289</v>
      </c>
      <c r="D27" s="188">
        <v>627890000</v>
      </c>
      <c r="E27">
        <v>3</v>
      </c>
    </row>
    <row r="28" spans="1:5" x14ac:dyDescent="0.3">
      <c r="B28" s="188" t="s">
        <v>66</v>
      </c>
      <c r="C28" s="188" t="s">
        <v>290</v>
      </c>
      <c r="D28" s="188">
        <v>627891004</v>
      </c>
      <c r="E28">
        <v>3</v>
      </c>
    </row>
    <row r="29" spans="1:5" x14ac:dyDescent="0.3">
      <c r="B29" s="188" t="s">
        <v>66</v>
      </c>
      <c r="C29" s="188" t="s">
        <v>291</v>
      </c>
      <c r="D29" s="188">
        <v>627891004</v>
      </c>
      <c r="E29">
        <v>3</v>
      </c>
    </row>
  </sheetData>
  <autoFilter ref="A1:E10" xr:uid="{4E6D0585-1211-4EEC-A8A4-CE4249A7FA68}"/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6"/>
  <dimension ref="A1:X54"/>
  <sheetViews>
    <sheetView topLeftCell="A19" workbookViewId="0">
      <selection activeCell="B32" sqref="B32"/>
    </sheetView>
  </sheetViews>
  <sheetFormatPr baseColWidth="10" defaultRowHeight="14.4" x14ac:dyDescent="0.3"/>
  <cols>
    <col min="1" max="1" width="18.33203125" customWidth="1"/>
    <col min="2" max="2" width="32.33203125" customWidth="1"/>
    <col min="4" max="4" width="46.33203125" customWidth="1"/>
    <col min="5" max="5" width="49.44140625" customWidth="1"/>
    <col min="6" max="6" width="49.33203125" customWidth="1"/>
    <col min="7" max="7" width="32.33203125" customWidth="1"/>
    <col min="8" max="8" width="27.33203125" customWidth="1"/>
    <col min="23" max="23" width="76.5546875" customWidth="1"/>
    <col min="24" max="24" width="42.44140625" customWidth="1"/>
  </cols>
  <sheetData>
    <row r="1" spans="1:8" x14ac:dyDescent="0.3">
      <c r="D1">
        <v>512</v>
      </c>
      <c r="E1">
        <v>467</v>
      </c>
      <c r="G1" t="s">
        <v>251</v>
      </c>
      <c r="H1" t="s">
        <v>252</v>
      </c>
    </row>
    <row r="2" spans="1:8" x14ac:dyDescent="0.3">
      <c r="C2" t="s">
        <v>247</v>
      </c>
      <c r="D2" t="s">
        <v>249</v>
      </c>
      <c r="E2" t="s">
        <v>249</v>
      </c>
    </row>
    <row r="3" spans="1:8" x14ac:dyDescent="0.3">
      <c r="C3" t="s">
        <v>248</v>
      </c>
      <c r="D3" t="s">
        <v>245</v>
      </c>
      <c r="E3" t="s">
        <v>246</v>
      </c>
    </row>
    <row r="4" spans="1:8" ht="259.2" x14ac:dyDescent="0.3">
      <c r="B4" s="74" t="s">
        <v>250</v>
      </c>
      <c r="C4" t="s">
        <v>210</v>
      </c>
      <c r="D4" s="174" t="s">
        <v>213</v>
      </c>
      <c r="E4" s="174" t="s">
        <v>212</v>
      </c>
      <c r="F4" s="174" t="s">
        <v>235</v>
      </c>
    </row>
    <row r="5" spans="1:8" x14ac:dyDescent="0.3">
      <c r="A5" s="82" t="s">
        <v>152</v>
      </c>
      <c r="B5" s="83"/>
      <c r="C5" s="84">
        <v>3</v>
      </c>
      <c r="D5" s="85" t="s">
        <v>127</v>
      </c>
      <c r="E5" s="2" t="s">
        <v>127</v>
      </c>
      <c r="F5" s="2"/>
      <c r="G5" s="85" t="s">
        <v>126</v>
      </c>
      <c r="H5" s="85" t="s">
        <v>126</v>
      </c>
    </row>
    <row r="6" spans="1:8" ht="28.8" x14ac:dyDescent="0.3">
      <c r="A6" s="82" t="s">
        <v>153</v>
      </c>
      <c r="B6" s="83" t="s">
        <v>88</v>
      </c>
      <c r="C6" s="84">
        <v>8</v>
      </c>
      <c r="D6" s="86" t="s">
        <v>238</v>
      </c>
      <c r="E6" s="86" t="s">
        <v>238</v>
      </c>
      <c r="F6" s="2"/>
      <c r="G6" s="86" t="s">
        <v>238</v>
      </c>
      <c r="H6" s="86" t="s">
        <v>238</v>
      </c>
    </row>
    <row r="7" spans="1:8" x14ac:dyDescent="0.3">
      <c r="A7" s="82" t="s">
        <v>154</v>
      </c>
      <c r="B7" s="83"/>
      <c r="C7" s="84">
        <v>2</v>
      </c>
      <c r="D7" s="88" t="s">
        <v>49</v>
      </c>
      <c r="E7" s="2" t="s">
        <v>49</v>
      </c>
      <c r="F7" s="2"/>
      <c r="G7" s="85" t="s">
        <v>49</v>
      </c>
      <c r="H7" s="85" t="s">
        <v>49</v>
      </c>
    </row>
    <row r="8" spans="1:8" ht="28.8" x14ac:dyDescent="0.3">
      <c r="A8" s="82" t="s">
        <v>155</v>
      </c>
      <c r="B8" s="83" t="s">
        <v>48</v>
      </c>
      <c r="C8" s="84">
        <v>17</v>
      </c>
      <c r="D8" s="140" t="s">
        <v>217</v>
      </c>
      <c r="E8" s="142" t="s">
        <v>216</v>
      </c>
      <c r="F8" s="142"/>
      <c r="G8" s="86" t="s">
        <v>253</v>
      </c>
      <c r="H8" s="86" t="s">
        <v>254</v>
      </c>
    </row>
    <row r="9" spans="1:8" ht="28.8" x14ac:dyDescent="0.3">
      <c r="A9" s="82" t="s">
        <v>156</v>
      </c>
      <c r="B9" s="83" t="s">
        <v>45</v>
      </c>
      <c r="C9" s="84">
        <v>1</v>
      </c>
      <c r="D9" s="85"/>
      <c r="E9" s="2" t="s">
        <v>85</v>
      </c>
      <c r="F9" s="2"/>
      <c r="G9" s="85"/>
      <c r="H9" s="85" t="s">
        <v>50</v>
      </c>
    </row>
    <row r="10" spans="1:8" ht="28.8" x14ac:dyDescent="0.3">
      <c r="A10" s="82" t="s">
        <v>209</v>
      </c>
      <c r="B10" s="96"/>
      <c r="C10" s="84">
        <v>17</v>
      </c>
      <c r="D10" s="88"/>
      <c r="E10" s="2" t="s">
        <v>258</v>
      </c>
      <c r="F10" s="143"/>
      <c r="G10" s="86"/>
      <c r="H10" s="85" t="s">
        <v>240</v>
      </c>
    </row>
    <row r="11" spans="1:8" x14ac:dyDescent="0.3">
      <c r="A11" s="82" t="s">
        <v>158</v>
      </c>
      <c r="B11" s="96"/>
      <c r="C11" s="84">
        <v>35</v>
      </c>
      <c r="D11" s="85" t="s">
        <v>237</v>
      </c>
      <c r="E11" s="85" t="s">
        <v>237</v>
      </c>
      <c r="F11" s="144"/>
      <c r="G11" s="85" t="s">
        <v>237</v>
      </c>
      <c r="H11" s="85" t="s">
        <v>237</v>
      </c>
    </row>
    <row r="12" spans="1:8" ht="57.6" x14ac:dyDescent="0.3">
      <c r="A12" s="82" t="s">
        <v>159</v>
      </c>
      <c r="B12" s="83" t="s">
        <v>112</v>
      </c>
      <c r="C12" s="84">
        <v>35</v>
      </c>
      <c r="D12" s="90" t="s">
        <v>208</v>
      </c>
      <c r="E12" s="2" t="s">
        <v>208</v>
      </c>
      <c r="F12" s="2"/>
      <c r="G12" s="86" t="s">
        <v>255</v>
      </c>
      <c r="H12" s="86" t="s">
        <v>255</v>
      </c>
    </row>
    <row r="13" spans="1:8" x14ac:dyDescent="0.3">
      <c r="A13" s="82" t="s">
        <v>160</v>
      </c>
      <c r="B13" s="83" t="s">
        <v>46</v>
      </c>
      <c r="C13" s="84">
        <v>3</v>
      </c>
      <c r="D13" s="90" t="s">
        <v>257</v>
      </c>
      <c r="E13" s="2" t="s">
        <v>214</v>
      </c>
      <c r="F13" s="2"/>
      <c r="G13" s="85" t="s">
        <v>257</v>
      </c>
      <c r="H13" s="85"/>
    </row>
    <row r="14" spans="1:8" x14ac:dyDescent="0.3">
      <c r="A14" s="82" t="s">
        <v>161</v>
      </c>
      <c r="B14" s="83" t="s">
        <v>47</v>
      </c>
      <c r="C14" s="84">
        <v>8</v>
      </c>
      <c r="D14" s="90"/>
      <c r="E14" s="2" t="s">
        <v>215</v>
      </c>
      <c r="F14" s="2"/>
      <c r="G14" s="86"/>
      <c r="H14" s="86"/>
    </row>
    <row r="15" spans="1:8" x14ac:dyDescent="0.3">
      <c r="A15" s="82" t="s">
        <v>162</v>
      </c>
      <c r="B15" s="96"/>
      <c r="C15" s="84">
        <v>1</v>
      </c>
      <c r="D15" s="85" t="s">
        <v>62</v>
      </c>
      <c r="E15" s="2" t="s">
        <v>51</v>
      </c>
      <c r="F15" s="2"/>
      <c r="G15" s="85" t="s">
        <v>62</v>
      </c>
      <c r="H15" s="85" t="s">
        <v>51</v>
      </c>
    </row>
    <row r="16" spans="1:8" x14ac:dyDescent="0.3">
      <c r="A16" s="82" t="s">
        <v>163</v>
      </c>
      <c r="B16" s="92" t="s">
        <v>98</v>
      </c>
      <c r="C16" s="84">
        <v>20</v>
      </c>
      <c r="D16" s="141" t="s">
        <v>236</v>
      </c>
      <c r="E16" s="142">
        <v>10</v>
      </c>
      <c r="F16" s="142"/>
      <c r="G16" s="86" t="s">
        <v>256</v>
      </c>
      <c r="H16" s="86" t="s">
        <v>256</v>
      </c>
    </row>
    <row r="17" spans="1:24" ht="28.8" x14ac:dyDescent="0.3">
      <c r="A17" s="82" t="s">
        <v>164</v>
      </c>
      <c r="B17" s="96"/>
      <c r="C17" s="84">
        <v>1</v>
      </c>
      <c r="D17" s="95" t="s">
        <v>52</v>
      </c>
      <c r="E17" s="2" t="s">
        <v>52</v>
      </c>
      <c r="F17" s="2"/>
      <c r="G17" s="85" t="s">
        <v>52</v>
      </c>
      <c r="H17" s="85" t="s">
        <v>52</v>
      </c>
    </row>
    <row r="18" spans="1:24" x14ac:dyDescent="0.3">
      <c r="A18" s="82" t="s">
        <v>165</v>
      </c>
      <c r="B18" s="83" t="s">
        <v>99</v>
      </c>
      <c r="C18" s="84">
        <v>8</v>
      </c>
      <c r="D18" s="104" t="s">
        <v>211</v>
      </c>
      <c r="E18" s="145" t="s">
        <v>211</v>
      </c>
      <c r="F18" s="145"/>
      <c r="G18" s="175">
        <v>20011702</v>
      </c>
      <c r="H18" s="175">
        <v>20011702</v>
      </c>
    </row>
    <row r="19" spans="1:24" x14ac:dyDescent="0.3">
      <c r="A19" s="82" t="s">
        <v>166</v>
      </c>
      <c r="B19" s="96"/>
      <c r="C19" s="84">
        <v>3</v>
      </c>
      <c r="D19" s="90" t="s">
        <v>53</v>
      </c>
      <c r="E19" s="2" t="s">
        <v>53</v>
      </c>
      <c r="F19" s="2"/>
      <c r="G19" s="85" t="s">
        <v>53</v>
      </c>
      <c r="H19" s="85" t="s">
        <v>53</v>
      </c>
    </row>
    <row r="20" spans="1:24" x14ac:dyDescent="0.3">
      <c r="A20" s="82" t="s">
        <v>167</v>
      </c>
      <c r="B20" s="96"/>
      <c r="C20" s="84">
        <v>10</v>
      </c>
      <c r="D20" s="90"/>
      <c r="E20" s="142" t="s">
        <v>218</v>
      </c>
      <c r="F20" s="142"/>
      <c r="G20" s="86"/>
      <c r="H20" s="86"/>
    </row>
    <row r="21" spans="1:24" x14ac:dyDescent="0.3">
      <c r="A21" s="82" t="s">
        <v>168</v>
      </c>
      <c r="B21" s="96"/>
      <c r="C21" s="84">
        <v>3</v>
      </c>
      <c r="D21" s="90" t="s">
        <v>54</v>
      </c>
      <c r="E21" s="2" t="s">
        <v>54</v>
      </c>
      <c r="F21" s="2"/>
      <c r="G21" s="85" t="s">
        <v>54</v>
      </c>
      <c r="H21" s="85" t="s">
        <v>54</v>
      </c>
    </row>
    <row r="22" spans="1:24" x14ac:dyDescent="0.3">
      <c r="A22" s="82" t="s">
        <v>169</v>
      </c>
      <c r="B22" s="83" t="s">
        <v>47</v>
      </c>
      <c r="C22" s="84">
        <v>40</v>
      </c>
      <c r="D22" s="86"/>
      <c r="E22" s="2"/>
      <c r="F22" s="2"/>
      <c r="G22" s="86"/>
      <c r="H22" s="86"/>
    </row>
    <row r="23" spans="1:24" x14ac:dyDescent="0.3">
      <c r="A23" s="82" t="s">
        <v>170</v>
      </c>
      <c r="B23" s="96"/>
      <c r="C23" s="84">
        <v>3</v>
      </c>
      <c r="D23" s="86" t="s">
        <v>63</v>
      </c>
      <c r="E23" s="2" t="s">
        <v>63</v>
      </c>
      <c r="F23" s="2"/>
      <c r="G23" s="85" t="s">
        <v>63</v>
      </c>
      <c r="H23" s="85" t="s">
        <v>63</v>
      </c>
    </row>
    <row r="24" spans="1:24" x14ac:dyDescent="0.3">
      <c r="A24" s="82" t="s">
        <v>171</v>
      </c>
      <c r="B24" s="96"/>
      <c r="C24" s="84">
        <v>2</v>
      </c>
      <c r="D24" s="88" t="s">
        <v>239</v>
      </c>
      <c r="E24" s="2" t="s">
        <v>239</v>
      </c>
      <c r="F24" s="2"/>
      <c r="G24" s="86" t="s">
        <v>239</v>
      </c>
      <c r="H24" s="86" t="s">
        <v>239</v>
      </c>
    </row>
    <row r="25" spans="1:24" x14ac:dyDescent="0.3">
      <c r="A25" s="82" t="s">
        <v>172</v>
      </c>
      <c r="B25" s="96"/>
      <c r="C25" s="84">
        <v>2</v>
      </c>
      <c r="D25" s="90"/>
      <c r="E25" s="2"/>
      <c r="F25" s="2"/>
      <c r="G25" s="85"/>
      <c r="H25" s="85"/>
    </row>
    <row r="26" spans="1:24" x14ac:dyDescent="0.3">
      <c r="A26" s="82" t="s">
        <v>167</v>
      </c>
      <c r="B26" s="96"/>
      <c r="C26" s="84">
        <v>35</v>
      </c>
      <c r="D26" s="90"/>
      <c r="E26" s="2"/>
      <c r="F26" s="2"/>
      <c r="G26" s="86"/>
      <c r="H26" s="86"/>
    </row>
    <row r="29" spans="1:24" x14ac:dyDescent="0.3">
      <c r="A29" s="149" t="s">
        <v>224</v>
      </c>
    </row>
    <row r="30" spans="1:24" ht="43.2" x14ac:dyDescent="0.3">
      <c r="A30" s="82" t="s">
        <v>152</v>
      </c>
      <c r="B30" s="82" t="s">
        <v>153</v>
      </c>
      <c r="C30" s="82" t="s">
        <v>154</v>
      </c>
      <c r="D30" s="82" t="s">
        <v>155</v>
      </c>
      <c r="E30" s="82" t="s">
        <v>156</v>
      </c>
      <c r="F30" s="82" t="s">
        <v>209</v>
      </c>
      <c r="G30" s="82" t="s">
        <v>158</v>
      </c>
      <c r="H30" s="82" t="s">
        <v>159</v>
      </c>
      <c r="I30" s="82" t="s">
        <v>160</v>
      </c>
      <c r="J30" s="82" t="s">
        <v>161</v>
      </c>
      <c r="K30" s="82" t="s">
        <v>162</v>
      </c>
      <c r="L30" s="82" t="s">
        <v>163</v>
      </c>
      <c r="M30" s="82" t="s">
        <v>164</v>
      </c>
      <c r="N30" s="82" t="s">
        <v>165</v>
      </c>
      <c r="O30" s="82" t="s">
        <v>166</v>
      </c>
      <c r="P30" s="82" t="s">
        <v>167</v>
      </c>
      <c r="Q30" s="82" t="s">
        <v>168</v>
      </c>
      <c r="R30" s="82" t="s">
        <v>169</v>
      </c>
      <c r="S30" s="82" t="s">
        <v>170</v>
      </c>
      <c r="T30" s="82" t="s">
        <v>171</v>
      </c>
      <c r="U30" s="82" t="s">
        <v>172</v>
      </c>
      <c r="V30" s="82" t="s">
        <v>167</v>
      </c>
      <c r="W30" s="164" t="s">
        <v>229</v>
      </c>
      <c r="X30" s="164" t="s">
        <v>230</v>
      </c>
    </row>
    <row r="31" spans="1:24" x14ac:dyDescent="0.3">
      <c r="A31" s="82">
        <v>1</v>
      </c>
      <c r="B31" s="82">
        <f>A31+A32</f>
        <v>4</v>
      </c>
      <c r="C31" s="82">
        <f>B31+B32</f>
        <v>12</v>
      </c>
      <c r="D31" s="82">
        <f t="shared" ref="D31:V31" si="0">C31+C32</f>
        <v>14</v>
      </c>
      <c r="E31" s="82">
        <f t="shared" si="0"/>
        <v>31</v>
      </c>
      <c r="F31" s="82">
        <f t="shared" si="0"/>
        <v>32</v>
      </c>
      <c r="G31" s="82">
        <f t="shared" si="0"/>
        <v>49</v>
      </c>
      <c r="H31" s="82">
        <f t="shared" si="0"/>
        <v>84</v>
      </c>
      <c r="I31" s="82">
        <f t="shared" si="0"/>
        <v>119</v>
      </c>
      <c r="J31" s="82">
        <f t="shared" si="0"/>
        <v>122</v>
      </c>
      <c r="K31" s="82">
        <f t="shared" si="0"/>
        <v>130</v>
      </c>
      <c r="L31" s="82">
        <f t="shared" si="0"/>
        <v>131</v>
      </c>
      <c r="M31" s="82">
        <f t="shared" si="0"/>
        <v>151</v>
      </c>
      <c r="N31" s="82">
        <f t="shared" si="0"/>
        <v>152</v>
      </c>
      <c r="O31" s="82">
        <f t="shared" si="0"/>
        <v>160</v>
      </c>
      <c r="P31" s="82">
        <f t="shared" si="0"/>
        <v>163</v>
      </c>
      <c r="Q31" s="82">
        <f t="shared" si="0"/>
        <v>173</v>
      </c>
      <c r="R31" s="82">
        <f t="shared" si="0"/>
        <v>176</v>
      </c>
      <c r="S31" s="82">
        <f t="shared" si="0"/>
        <v>216</v>
      </c>
      <c r="T31" s="82">
        <f t="shared" si="0"/>
        <v>219</v>
      </c>
      <c r="U31" s="82">
        <f t="shared" si="0"/>
        <v>221</v>
      </c>
      <c r="V31" s="82">
        <f t="shared" si="0"/>
        <v>223</v>
      </c>
      <c r="W31" s="164"/>
      <c r="X31" s="164"/>
    </row>
    <row r="32" spans="1:24" x14ac:dyDescent="0.3">
      <c r="A32" s="84">
        <v>3</v>
      </c>
      <c r="B32" s="84">
        <v>8</v>
      </c>
      <c r="C32" s="84">
        <v>2</v>
      </c>
      <c r="D32" s="84">
        <v>17</v>
      </c>
      <c r="E32" s="84">
        <v>1</v>
      </c>
      <c r="F32" s="84">
        <v>17</v>
      </c>
      <c r="G32" s="84">
        <v>35</v>
      </c>
      <c r="H32" s="84">
        <v>35</v>
      </c>
      <c r="I32" s="84">
        <v>3</v>
      </c>
      <c r="J32" s="84">
        <v>8</v>
      </c>
      <c r="K32" s="84">
        <v>1</v>
      </c>
      <c r="L32" s="84">
        <v>20</v>
      </c>
      <c r="M32" s="84">
        <v>1</v>
      </c>
      <c r="N32" s="84">
        <v>8</v>
      </c>
      <c r="O32" s="84">
        <v>3</v>
      </c>
      <c r="P32" s="84">
        <v>10</v>
      </c>
      <c r="Q32" s="84">
        <v>3</v>
      </c>
      <c r="R32" s="84">
        <v>40</v>
      </c>
      <c r="S32" s="84">
        <v>3</v>
      </c>
      <c r="T32" s="84">
        <v>2</v>
      </c>
      <c r="U32" s="84">
        <v>2</v>
      </c>
      <c r="V32" s="84">
        <v>35</v>
      </c>
      <c r="W32" s="164"/>
      <c r="X32" s="164"/>
    </row>
    <row r="33" spans="1:24" x14ac:dyDescent="0.3">
      <c r="W33" s="154" t="s">
        <v>122</v>
      </c>
    </row>
    <row r="34" spans="1:24" x14ac:dyDescent="0.3">
      <c r="A34" s="85" t="s">
        <v>127</v>
      </c>
      <c r="B34" s="86" t="s">
        <v>238</v>
      </c>
      <c r="C34" s="88" t="s">
        <v>49</v>
      </c>
      <c r="D34" s="140" t="s">
        <v>217</v>
      </c>
      <c r="E34" s="85"/>
      <c r="F34" s="88"/>
      <c r="G34" s="85" t="s">
        <v>237</v>
      </c>
      <c r="H34" s="90" t="s">
        <v>208</v>
      </c>
      <c r="I34" s="90" t="s">
        <v>257</v>
      </c>
      <c r="J34" s="90"/>
      <c r="K34" s="85" t="s">
        <v>62</v>
      </c>
      <c r="L34" s="141" t="s">
        <v>236</v>
      </c>
      <c r="M34" s="95" t="s">
        <v>52</v>
      </c>
      <c r="N34" s="104" t="s">
        <v>211</v>
      </c>
      <c r="O34" s="90" t="s">
        <v>53</v>
      </c>
      <c r="P34" s="90"/>
      <c r="Q34" s="90" t="s">
        <v>54</v>
      </c>
      <c r="R34" s="86"/>
      <c r="S34" s="86" t="s">
        <v>63</v>
      </c>
      <c r="T34" s="88" t="s">
        <v>239</v>
      </c>
      <c r="U34" s="90"/>
      <c r="V34" s="90"/>
      <c r="W34" s="162" t="str">
        <f>MID(A34,1,3)&amp;REPT(" ",3-LEN(MID(A34,1,3)))&amp;MID(B34,1,8)&amp;REPT(" ",8-LEN(MID(B34,1,8)))&amp;MID(C34,1,2)&amp;REPT(" ",2-LEN(MID(C34,1,2)))&amp;MID(D34,1,17)&amp;REPT(" ",17-LEN(MID(D34,1,17)))&amp;MID(E34,1,1)&amp;REPT(" ",1-LEN(MID(E34,1,1)))&amp;MID(F34,1,17)&amp;REPT(" ",17-LEN(MID(F34,1,17)))&amp;MID(G34,1,35)&amp;REPT(" ",35-LEN(MID(G34,1,35)))&amp;MID(H34,1,35)&amp;REPT(" ",35-LEN(MID(H34,1,35)))&amp;MID(I34,1,3)&amp;REPT(" ",3-LEN(MID(I34,1,3)))&amp;MID(J34,1,8)&amp;REPT(" ",8-LEN(MID(J34,1,8)))&amp;MID(K34,1,1)&amp;REPT(" ",1-LEN(MID(K34,1,1)))&amp;MID(L34,1,20)&amp;REPT(" ",20-LEN(MID(L34,1,20)))&amp;MID(M34,1,1)&amp;REPT(" ",1-LEN(MID(M34,1,1)))&amp;MID(N34,1,8)&amp;REPT(" ",8-LEN(MID(N34,1,8)))&amp;MID(O34,1,3)&amp;REPT(" ",3-LEN(MID(O34,1,3)))&amp;MID(P34,1,10)&amp;REPT(" ",10-LEN(MID(P34,1,10)))&amp;MID(Q34,1,3)&amp;REPT(" ",3-LEN(MID(Q34,1,3)))&amp;MID(R34,1,40)&amp;REPT(" ",40-LEN(MID(R34,1,40)))&amp;MID(S34,1,3)&amp;REPT(" ",3-LEN(MID(S34,1,3)))&amp;MID(T34,1,2)&amp;REPT(" ",2-LEN(MID(T34,1,2)))&amp;MID(U34,1,2)&amp;REPT(" ",2-LEN(MID(U34,1,2)))&amp;MID(V34,1,35)&amp;REPT(" ",35-LEN(MID(V34,1,35)))</f>
        <v xml:space="preserve">CMR17012020OD512391000                          EPC 01-2020                        REM E   100CB23:30:16              VIR        D10                  N20011701EUR          E--                                        002A2                                     </v>
      </c>
      <c r="X34">
        <f>LEN(W34)</f>
        <v>257</v>
      </c>
    </row>
    <row r="35" spans="1:24" x14ac:dyDescent="0.3">
      <c r="A35" s="2" t="s">
        <v>127</v>
      </c>
      <c r="B35" s="86" t="s">
        <v>238</v>
      </c>
      <c r="C35" s="2" t="s">
        <v>49</v>
      </c>
      <c r="D35" s="142" t="s">
        <v>216</v>
      </c>
      <c r="E35" s="2" t="s">
        <v>85</v>
      </c>
      <c r="F35" s="2" t="s">
        <v>258</v>
      </c>
      <c r="G35" s="85" t="s">
        <v>237</v>
      </c>
      <c r="H35" s="2" t="s">
        <v>208</v>
      </c>
      <c r="I35" s="2" t="s">
        <v>214</v>
      </c>
      <c r="J35" s="2" t="s">
        <v>215</v>
      </c>
      <c r="K35" s="2" t="s">
        <v>51</v>
      </c>
      <c r="L35" s="142">
        <v>10</v>
      </c>
      <c r="M35" s="2" t="s">
        <v>52</v>
      </c>
      <c r="N35" s="145" t="s">
        <v>211</v>
      </c>
      <c r="O35" s="2" t="s">
        <v>53</v>
      </c>
      <c r="P35" s="142" t="s">
        <v>218</v>
      </c>
      <c r="Q35" s="2" t="s">
        <v>54</v>
      </c>
      <c r="R35" s="2"/>
      <c r="S35" s="2" t="s">
        <v>63</v>
      </c>
      <c r="T35" s="2" t="s">
        <v>239</v>
      </c>
      <c r="U35" s="2"/>
      <c r="V35" s="2"/>
      <c r="W35" s="162" t="str">
        <f>MID(A35,1,3)&amp;REPT(" ",3-LEN(MID(A35,1,3)))&amp;MID(B35,1,8)&amp;REPT(" ",8-LEN(MID(B35,1,8)))&amp;MID(C35,1,2)&amp;REPT(" ",2-LEN(MID(C35,1,2)))&amp;MID(D35,1,17)&amp;REPT(" ",17-LEN(MID(D35,1,17)))&amp;MID(E35,1,1)&amp;REPT(" ",1-LEN(MID(E35,1,1)))&amp;MID(F35,1,17)&amp;REPT(" ",17-LEN(MID(F35,1,17)))&amp;MID(G35,1,35)&amp;REPT(" ",35-LEN(MID(G35,1,35)))&amp;MID(H35,1,35)&amp;REPT(" ",35-LEN(MID(H35,1,35)))&amp;MID(I35,1,3)&amp;REPT(" ",3-LEN(MID(I35,1,3)))&amp;MID(J35,1,8)&amp;REPT(" ",8-LEN(MID(J35,1,8)))&amp;MID(K35,1,1)&amp;REPT(" ",1-LEN(MID(K35,1,1)))&amp;MID(L35,1,20)&amp;REPT(" ",20-LEN(MID(L35,1,20)))&amp;MID(M35,1,1)&amp;REPT(" ",1-LEN(MID(M35,1,1)))&amp;MID(N35,1,8)&amp;REPT(" ",8-LEN(MID(N35,1,8)))&amp;MID(O35,1,3)&amp;REPT(" ",3-LEN(MID(O35,1,3)))&amp;MID(P35,1,10)&amp;REPT(" ",10-LEN(MID(P35,1,10)))&amp;MID(Q35,1,3)&amp;REPT(" ",3-LEN(MID(Q35,1,3)))&amp;MID(R35,1,40)&amp;REPT(" ",40-LEN(MID(R35,1,40)))&amp;MID(S35,1,3)&amp;REPT(" ",3-LEN(MID(S35,1,3)))&amp;MID(T35,1,2)&amp;REPT(" ",2-LEN(MID(T35,1,2)))&amp;MID(U35,1,2)&amp;REPT(" ",2-LEN(MID(U35,1,2)))&amp;MID(V35,1,35)&amp;REPT(" ",35-LEN(MID(V35,1,35)))</f>
        <v xml:space="preserve">CMR17012020OD467190000        XC0009999         EPC 01-2020                        REM E   100CB23:30:16                         C10                  N20011701EUR          E--                                        002A2                                     </v>
      </c>
      <c r="X35">
        <f>LEN(W35)</f>
        <v>257</v>
      </c>
    </row>
    <row r="36" spans="1:24" x14ac:dyDescent="0.3">
      <c r="A36" s="85" t="s">
        <v>126</v>
      </c>
      <c r="B36" s="86" t="s">
        <v>238</v>
      </c>
      <c r="C36" s="85" t="s">
        <v>49</v>
      </c>
      <c r="D36" s="86" t="s">
        <v>253</v>
      </c>
      <c r="E36" s="85"/>
      <c r="F36" s="86"/>
      <c r="G36" s="85" t="s">
        <v>237</v>
      </c>
      <c r="H36" s="86" t="s">
        <v>255</v>
      </c>
      <c r="I36" s="85" t="s">
        <v>257</v>
      </c>
      <c r="J36" s="86"/>
      <c r="K36" s="85" t="s">
        <v>62</v>
      </c>
      <c r="L36" s="86" t="s">
        <v>256</v>
      </c>
      <c r="M36" s="85" t="s">
        <v>52</v>
      </c>
      <c r="N36" s="175">
        <v>20011702</v>
      </c>
      <c r="O36" s="85" t="s">
        <v>53</v>
      </c>
      <c r="P36" s="86"/>
      <c r="Q36" s="85" t="s">
        <v>54</v>
      </c>
      <c r="R36" s="86"/>
      <c r="S36" s="85" t="s">
        <v>63</v>
      </c>
      <c r="T36" s="86" t="s">
        <v>239</v>
      </c>
      <c r="U36" s="85"/>
      <c r="V36" s="86"/>
      <c r="W36" s="162" t="str">
        <f>MID(A36,1,3)&amp;REPT(" ",3-LEN(MID(A36,1,3)))&amp;MID(B36,1,8)&amp;REPT(" ",8-LEN(MID(B36,1,8)))&amp;MID(C36,1,2)&amp;REPT(" ",2-LEN(MID(C36,1,2)))&amp;MID(D36,1,17)&amp;REPT(" ",17-LEN(MID(D36,1,17)))&amp;MID(E36,1,1)&amp;REPT(" ",1-LEN(MID(E36,1,1)))&amp;MID(F36,1,17)&amp;REPT(" ",17-LEN(MID(F36,1,17)))&amp;MID(G36,1,35)&amp;REPT(" ",35-LEN(MID(G36,1,35)))&amp;MID(H36,1,35)&amp;REPT(" ",35-LEN(MID(H36,1,35)))&amp;MID(I36,1,3)&amp;REPT(" ",3-LEN(MID(I36,1,3)))&amp;MID(J36,1,8)&amp;REPT(" ",8-LEN(MID(J36,1,8)))&amp;MID(K36,1,1)&amp;REPT(" ",1-LEN(MID(K36,1,1)))&amp;MID(L36,1,20)&amp;REPT(" ",20-LEN(MID(L36,1,20)))&amp;MID(M36,1,1)&amp;REPT(" ",1-LEN(MID(M36,1,1)))&amp;MID(N36,1,8)&amp;REPT(" ",8-LEN(MID(N36,1,8)))&amp;MID(O36,1,3)&amp;REPT(" ",3-LEN(MID(O36,1,3)))&amp;MID(P36,1,10)&amp;REPT(" ",10-LEN(MID(P36,1,10)))&amp;MID(Q36,1,3)&amp;REPT(" ",3-LEN(MID(Q36,1,3)))&amp;MID(R36,1,40)&amp;REPT(" ",40-LEN(MID(R36,1,40)))&amp;MID(S36,1,3)&amp;REPT(" ",3-LEN(MID(S36,1,3)))&amp;MID(T36,1,2)&amp;REPT(" ",2-LEN(MID(T36,1,2)))&amp;MID(U36,1,2)&amp;REPT(" ",2-LEN(MID(U36,1,2)))&amp;MID(V36,1,35)&amp;REPT(" ",35-LEN(MID(V36,1,35)))</f>
        <v xml:space="preserve">CMB17012020OD512300000                          EPC 01-2020                        COM E   100CB03:25:56              VIR        D0,02                N20011702EUR          E--                                        002A2                                     </v>
      </c>
    </row>
    <row r="37" spans="1:24" x14ac:dyDescent="0.3">
      <c r="A37" s="85" t="s">
        <v>126</v>
      </c>
      <c r="B37" s="86" t="s">
        <v>238</v>
      </c>
      <c r="C37" s="85" t="s">
        <v>49</v>
      </c>
      <c r="D37" s="86" t="s">
        <v>254</v>
      </c>
      <c r="E37" s="85" t="s">
        <v>50</v>
      </c>
      <c r="F37" s="85" t="s">
        <v>240</v>
      </c>
      <c r="G37" s="85" t="s">
        <v>237</v>
      </c>
      <c r="H37" s="86" t="s">
        <v>255</v>
      </c>
      <c r="I37" s="85"/>
      <c r="J37" s="86"/>
      <c r="K37" s="85" t="s">
        <v>51</v>
      </c>
      <c r="L37" s="86" t="s">
        <v>256</v>
      </c>
      <c r="M37" s="85" t="s">
        <v>52</v>
      </c>
      <c r="N37" s="175">
        <v>20011702</v>
      </c>
      <c r="O37" s="85" t="s">
        <v>53</v>
      </c>
      <c r="P37" s="86"/>
      <c r="Q37" s="85" t="s">
        <v>54</v>
      </c>
      <c r="R37" s="86"/>
      <c r="S37" s="85" t="s">
        <v>63</v>
      </c>
      <c r="T37" s="86" t="s">
        <v>239</v>
      </c>
      <c r="U37" s="85"/>
      <c r="V37" s="86"/>
      <c r="W37" s="162" t="str">
        <f>MID(A37,1,3)&amp;REPT(" ",3-LEN(MID(A37,1,3)))&amp;MID(B37,1,8)&amp;REPT(" ",8-LEN(MID(B37,1,8)))&amp;MID(C37,1,2)&amp;REPT(" ",2-LEN(MID(C37,1,2)))&amp;MID(D37,1,17)&amp;REPT(" ",17-LEN(MID(D37,1,17)))&amp;MID(E37,1,1)&amp;REPT(" ",1-LEN(MID(E37,1,1)))&amp;MID(F37,1,17)&amp;REPT(" ",17-LEN(MID(F37,1,17)))&amp;MID(G37,1,35)&amp;REPT(" ",35-LEN(MID(G37,1,35)))&amp;MID(H37,1,35)&amp;REPT(" ",35-LEN(MID(H37,1,35)))&amp;MID(I37,1,3)&amp;REPT(" ",3-LEN(MID(I37,1,3)))&amp;MID(J37,1,8)&amp;REPT(" ",8-LEN(MID(J37,1,8)))&amp;MID(K37,1,1)&amp;REPT(" ",1-LEN(MID(K37,1,1)))&amp;MID(L37,1,20)&amp;REPT(" ",20-LEN(MID(L37,1,20)))&amp;MID(M37,1,1)&amp;REPT(" ",1-LEN(MID(M37,1,1)))&amp;MID(N37,1,8)&amp;REPT(" ",8-LEN(MID(N37,1,8)))&amp;MID(O37,1,3)&amp;REPT(" ",3-LEN(MID(O37,1,3)))&amp;MID(P37,1,10)&amp;REPT(" ",10-LEN(MID(P37,1,10)))&amp;MID(Q37,1,3)&amp;REPT(" ",3-LEN(MID(Q37,1,3)))&amp;MID(R37,1,40)&amp;REPT(" ",40-LEN(MID(R37,1,40)))&amp;MID(S37,1,3)&amp;REPT(" ",3-LEN(MID(S37,1,3)))&amp;MID(T37,1,2)&amp;REPT(" ",2-LEN(MID(T37,1,2)))&amp;MID(U37,1,2)&amp;REPT(" ",2-LEN(MID(U37,1,2)))&amp;MID(V37,1,35)&amp;REPT(" ",35-LEN(MID(V37,1,35)))</f>
        <v xml:space="preserve">CMB17012020OD627890000        H01R1R000         EPC 01-2020                        COM E   100CB03:25:56                         C0,02                N20011702EUR          E--                                        002A2                                     </v>
      </c>
    </row>
    <row r="38" spans="1:24" x14ac:dyDescent="0.3">
      <c r="A38" s="23"/>
      <c r="B38" s="23"/>
      <c r="C38" s="23"/>
      <c r="D38" s="23"/>
      <c r="E38" s="23"/>
      <c r="F38" s="23"/>
      <c r="G38" s="10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</row>
    <row r="39" spans="1:24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</row>
    <row r="40" spans="1:24" x14ac:dyDescent="0.3">
      <c r="A40" s="23"/>
      <c r="B40" s="23"/>
      <c r="C40" s="23"/>
      <c r="D40" s="156"/>
      <c r="E40" s="23"/>
      <c r="F40" s="153"/>
      <c r="G40" s="10"/>
      <c r="H40" s="23"/>
      <c r="I40" s="23"/>
      <c r="J40" s="23"/>
      <c r="K40" s="23"/>
      <c r="L40" s="156"/>
      <c r="M40" s="23"/>
      <c r="N40" s="110"/>
      <c r="O40" s="23"/>
      <c r="P40" s="156"/>
      <c r="Q40" s="23"/>
      <c r="R40" s="23"/>
      <c r="S40" s="23"/>
      <c r="T40" s="23"/>
      <c r="U40" s="23"/>
      <c r="V40" s="23"/>
      <c r="W40" s="23"/>
    </row>
    <row r="41" spans="1:24" x14ac:dyDescent="0.3">
      <c r="A41" s="10"/>
      <c r="B41" s="27"/>
      <c r="C41" s="5"/>
      <c r="D41" s="157"/>
      <c r="E41" s="10"/>
      <c r="F41" s="5"/>
      <c r="G41" s="10"/>
      <c r="H41" s="23"/>
      <c r="I41" s="23"/>
      <c r="J41" s="23"/>
      <c r="K41" s="10"/>
      <c r="L41" s="158"/>
      <c r="M41" s="34"/>
      <c r="N41" s="110"/>
      <c r="O41" s="23"/>
      <c r="P41" s="23"/>
      <c r="Q41" s="23"/>
      <c r="R41" s="27"/>
      <c r="S41" s="27"/>
      <c r="T41" s="5"/>
      <c r="U41" s="23"/>
      <c r="V41" s="23"/>
      <c r="W41" s="23"/>
    </row>
    <row r="42" spans="1:24" x14ac:dyDescent="0.3">
      <c r="A42" s="155" t="s">
        <v>225</v>
      </c>
    </row>
    <row r="43" spans="1:24" ht="28.8" x14ac:dyDescent="0.3">
      <c r="A43" s="82" t="s">
        <v>189</v>
      </c>
      <c r="B43" s="82" t="s">
        <v>190</v>
      </c>
      <c r="C43" s="82" t="s">
        <v>191</v>
      </c>
      <c r="D43" s="82" t="s">
        <v>192</v>
      </c>
      <c r="E43" s="82" t="s">
        <v>11</v>
      </c>
      <c r="F43" s="82" t="s">
        <v>194</v>
      </c>
      <c r="G43" s="164" t="s">
        <v>231</v>
      </c>
    </row>
    <row r="44" spans="1:24" ht="15.6" x14ac:dyDescent="0.3">
      <c r="A44" s="146" t="s">
        <v>243</v>
      </c>
      <c r="B44" s="173" t="s">
        <v>244</v>
      </c>
      <c r="C44" t="str">
        <f>$D$12</f>
        <v>REM E   100CB23:30:16</v>
      </c>
      <c r="D44" t="str">
        <f>K34</f>
        <v>D</v>
      </c>
      <c r="E44" s="12" t="str">
        <f>L34</f>
        <v>10</v>
      </c>
      <c r="F44" s="152" t="s">
        <v>202</v>
      </c>
      <c r="G44" t="str">
        <f>A44&amp;";"&amp;B44&amp;";"&amp;C44&amp;";"&amp;D44&amp;";"&amp;E44&amp;";"&amp;F44</f>
        <v>2020-01-17;13:30:11;REM E   100CB23:30:16;D;10;Vacation Reglement Transactions</v>
      </c>
    </row>
    <row r="45" spans="1:24" ht="15.6" x14ac:dyDescent="0.3">
      <c r="A45" s="146" t="s">
        <v>243</v>
      </c>
      <c r="B45" s="173" t="s">
        <v>244</v>
      </c>
      <c r="C45" t="str">
        <f>$D$12</f>
        <v>REM E   100CB23:30:16</v>
      </c>
      <c r="D45" t="str">
        <f>K35</f>
        <v>C</v>
      </c>
      <c r="E45" s="12">
        <f>L35</f>
        <v>10</v>
      </c>
      <c r="F45" s="152" t="s">
        <v>202</v>
      </c>
      <c r="G45" t="str">
        <f>A45&amp;";"&amp;B45&amp;";"&amp;C45&amp;";"&amp;D45&amp;";"&amp;E45&amp;";"&amp;F45</f>
        <v>2020-01-17;13:30:11;REM E   100CB23:30:16;C;10;Vacation Reglement Transactions</v>
      </c>
    </row>
    <row r="46" spans="1:24" ht="15.6" x14ac:dyDescent="0.3">
      <c r="A46" s="146" t="s">
        <v>243</v>
      </c>
      <c r="B46" s="173" t="s">
        <v>244</v>
      </c>
      <c r="C46" s="86" t="s">
        <v>255</v>
      </c>
      <c r="D46" t="s">
        <v>62</v>
      </c>
      <c r="E46">
        <v>0.02</v>
      </c>
      <c r="F46" s="152" t="s">
        <v>202</v>
      </c>
      <c r="G46" t="str">
        <f>A46&amp;";"&amp;B46&amp;";"&amp;C46&amp;";"&amp;D46&amp;";"&amp;E46&amp;";"&amp;F46</f>
        <v>2020-01-17;13:30:11;COM E   100CB03:25:56;D;0,02;Vacation Reglement Transactions</v>
      </c>
    </row>
    <row r="47" spans="1:24" ht="15.6" x14ac:dyDescent="0.3">
      <c r="A47" s="146" t="s">
        <v>243</v>
      </c>
      <c r="B47" s="173" t="s">
        <v>244</v>
      </c>
      <c r="C47" s="86" t="s">
        <v>255</v>
      </c>
      <c r="D47" t="s">
        <v>51</v>
      </c>
      <c r="E47">
        <v>0.02</v>
      </c>
      <c r="F47" s="152" t="s">
        <v>202</v>
      </c>
      <c r="G47" t="str">
        <f>A47&amp;";"&amp;B47&amp;";"&amp;C47&amp;";"&amp;D47&amp;";"&amp;E47&amp;";"&amp;F47</f>
        <v>2020-01-17;13:30:11;COM E   100CB03:25:56;C;0,02;Vacation Reglement Transactions</v>
      </c>
    </row>
    <row r="48" spans="1:24" x14ac:dyDescent="0.3">
      <c r="A48" s="12"/>
    </row>
    <row r="49" spans="1:10" x14ac:dyDescent="0.3">
      <c r="A49" s="148" t="s">
        <v>195</v>
      </c>
    </row>
    <row r="50" spans="1:10" ht="28.8" x14ac:dyDescent="0.3">
      <c r="A50" s="82" t="s">
        <v>196</v>
      </c>
      <c r="B50" s="82" t="s">
        <v>197</v>
      </c>
      <c r="C50" s="82" t="s">
        <v>189</v>
      </c>
      <c r="D50" s="82" t="s">
        <v>190</v>
      </c>
      <c r="E50" s="82" t="s">
        <v>198</v>
      </c>
      <c r="F50" s="82" t="s">
        <v>192</v>
      </c>
      <c r="G50" s="82" t="s">
        <v>11</v>
      </c>
      <c r="H50" s="82" t="s">
        <v>199</v>
      </c>
      <c r="I50" s="82" t="s">
        <v>200</v>
      </c>
      <c r="J50" s="164" t="s">
        <v>232</v>
      </c>
    </row>
    <row r="51" spans="1:10" ht="30.6" x14ac:dyDescent="0.3">
      <c r="A51" s="23" t="s">
        <v>221</v>
      </c>
      <c r="B51" s="23" t="s">
        <v>227</v>
      </c>
      <c r="C51" s="150" t="s">
        <v>243</v>
      </c>
      <c r="D51" s="151" t="str">
        <f>B45</f>
        <v>13:30:11</v>
      </c>
      <c r="E51" s="23" t="str">
        <f>D12</f>
        <v>REM E   100CB23:30:16</v>
      </c>
      <c r="F51" s="23" t="s">
        <v>51</v>
      </c>
      <c r="G51" s="23">
        <v>10</v>
      </c>
      <c r="H51" s="152" t="s">
        <v>202</v>
      </c>
      <c r="I51" s="23"/>
      <c r="J51" t="str">
        <f>A51&amp;";"&amp;B51&amp;";"&amp;C51&amp;";"&amp;D51&amp;";"&amp;E51&amp;";"&amp;F51&amp;";"&amp;G51&amp;";"&amp;H51&amp;";"&amp;I51</f>
        <v>C000999;DC06983215;2020-01-17;13:30:11;REM E   100CB23:30:16;C;10;Vacation Reglement Transactions;</v>
      </c>
    </row>
    <row r="52" spans="1:10" x14ac:dyDescent="0.3">
      <c r="A52" s="27"/>
      <c r="B52" s="23"/>
      <c r="C52" s="23"/>
      <c r="D52" s="23"/>
      <c r="E52" s="23"/>
      <c r="F52" s="23"/>
      <c r="G52" s="23"/>
      <c r="H52" s="23"/>
      <c r="I52" s="23"/>
    </row>
    <row r="53" spans="1:10" ht="15.6" x14ac:dyDescent="0.3">
      <c r="A53" s="152"/>
      <c r="B53" s="23"/>
      <c r="C53" s="23"/>
      <c r="D53" s="23"/>
      <c r="E53" s="23"/>
      <c r="F53" s="23"/>
      <c r="G53" s="23"/>
      <c r="H53" s="23"/>
      <c r="I53" s="23"/>
    </row>
    <row r="54" spans="1:10" ht="15.6" x14ac:dyDescent="0.3">
      <c r="A54" s="15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7"/>
  <dimension ref="A4:X54"/>
  <sheetViews>
    <sheetView workbookViewId="0">
      <selection activeCell="B32" sqref="B32"/>
    </sheetView>
  </sheetViews>
  <sheetFormatPr baseColWidth="10" defaultRowHeight="14.4" x14ac:dyDescent="0.3"/>
  <cols>
    <col min="1" max="1" width="18.33203125" customWidth="1"/>
    <col min="2" max="2" width="32.33203125" customWidth="1"/>
    <col min="4" max="4" width="46.33203125" customWidth="1"/>
    <col min="5" max="5" width="49.44140625" customWidth="1"/>
    <col min="6" max="6" width="49.33203125" customWidth="1"/>
    <col min="7" max="7" width="14.44140625" customWidth="1"/>
    <col min="8" max="8" width="27.33203125" customWidth="1"/>
    <col min="23" max="23" width="76.5546875" customWidth="1"/>
    <col min="24" max="24" width="42.44140625" customWidth="1"/>
  </cols>
  <sheetData>
    <row r="4" spans="1:6" ht="259.2" x14ac:dyDescent="0.3">
      <c r="C4" t="s">
        <v>210</v>
      </c>
      <c r="D4" s="163" t="s">
        <v>213</v>
      </c>
      <c r="E4" s="163" t="s">
        <v>212</v>
      </c>
      <c r="F4" s="163" t="s">
        <v>235</v>
      </c>
    </row>
    <row r="5" spans="1:6" x14ac:dyDescent="0.3">
      <c r="A5" s="82" t="s">
        <v>152</v>
      </c>
      <c r="B5" s="83"/>
      <c r="C5" s="84">
        <v>3</v>
      </c>
      <c r="D5" s="85" t="s">
        <v>127</v>
      </c>
      <c r="E5" s="2" t="s">
        <v>127</v>
      </c>
      <c r="F5" s="2" t="s">
        <v>127</v>
      </c>
    </row>
    <row r="6" spans="1:6" ht="28.8" x14ac:dyDescent="0.3">
      <c r="A6" s="82" t="s">
        <v>153</v>
      </c>
      <c r="B6" s="83" t="s">
        <v>88</v>
      </c>
      <c r="C6" s="84">
        <v>8</v>
      </c>
      <c r="D6" s="86" t="s">
        <v>206</v>
      </c>
      <c r="E6" s="2">
        <v>17122019</v>
      </c>
      <c r="F6" s="2">
        <v>19122019</v>
      </c>
    </row>
    <row r="7" spans="1:6" x14ac:dyDescent="0.3">
      <c r="A7" s="82" t="s">
        <v>154</v>
      </c>
      <c r="B7" s="83"/>
      <c r="C7" s="84">
        <v>2</v>
      </c>
      <c r="D7" s="88" t="s">
        <v>49</v>
      </c>
      <c r="E7" s="2" t="s">
        <v>49</v>
      </c>
      <c r="F7" s="2" t="s">
        <v>49</v>
      </c>
    </row>
    <row r="8" spans="1:6" ht="28.8" x14ac:dyDescent="0.3">
      <c r="A8" s="82" t="s">
        <v>155</v>
      </c>
      <c r="B8" s="83" t="s">
        <v>48</v>
      </c>
      <c r="C8" s="84">
        <v>17</v>
      </c>
      <c r="D8" s="140" t="s">
        <v>217</v>
      </c>
      <c r="E8" s="142" t="s">
        <v>216</v>
      </c>
      <c r="F8" s="142" t="s">
        <v>216</v>
      </c>
    </row>
    <row r="9" spans="1:6" ht="28.8" x14ac:dyDescent="0.3">
      <c r="A9" s="82" t="s">
        <v>156</v>
      </c>
      <c r="B9" s="83" t="s">
        <v>45</v>
      </c>
      <c r="C9" s="84">
        <v>1</v>
      </c>
      <c r="D9" s="85"/>
      <c r="E9" s="2" t="s">
        <v>85</v>
      </c>
      <c r="F9" s="2" t="s">
        <v>85</v>
      </c>
    </row>
    <row r="10" spans="1:6" ht="28.8" x14ac:dyDescent="0.3">
      <c r="A10" s="82" t="s">
        <v>209</v>
      </c>
      <c r="B10" s="96"/>
      <c r="C10" s="84">
        <v>17</v>
      </c>
      <c r="D10" s="88"/>
      <c r="E10" s="2" t="s">
        <v>221</v>
      </c>
      <c r="F10" s="143" t="s">
        <v>222</v>
      </c>
    </row>
    <row r="11" spans="1:6" x14ac:dyDescent="0.3">
      <c r="A11" s="82" t="s">
        <v>158</v>
      </c>
      <c r="B11" s="96"/>
      <c r="C11" s="84">
        <v>35</v>
      </c>
      <c r="D11" s="85" t="s">
        <v>207</v>
      </c>
      <c r="E11" s="144" t="s">
        <v>207</v>
      </c>
      <c r="F11" s="144" t="s">
        <v>207</v>
      </c>
    </row>
    <row r="12" spans="1:6" ht="57.6" x14ac:dyDescent="0.3">
      <c r="A12" s="82" t="s">
        <v>159</v>
      </c>
      <c r="B12" s="83" t="s">
        <v>112</v>
      </c>
      <c r="C12" s="84">
        <v>35</v>
      </c>
      <c r="D12" s="90" t="s">
        <v>208</v>
      </c>
      <c r="E12" s="2" t="s">
        <v>208</v>
      </c>
      <c r="F12" s="2" t="s">
        <v>208</v>
      </c>
    </row>
    <row r="13" spans="1:6" x14ac:dyDescent="0.3">
      <c r="A13" s="82" t="s">
        <v>160</v>
      </c>
      <c r="B13" s="83" t="s">
        <v>46</v>
      </c>
      <c r="C13" s="84">
        <v>3</v>
      </c>
      <c r="D13" s="90"/>
      <c r="E13" s="2" t="s">
        <v>214</v>
      </c>
      <c r="F13" s="2"/>
    </row>
    <row r="14" spans="1:6" x14ac:dyDescent="0.3">
      <c r="A14" s="82" t="s">
        <v>161</v>
      </c>
      <c r="B14" s="83" t="s">
        <v>47</v>
      </c>
      <c r="C14" s="84">
        <v>8</v>
      </c>
      <c r="D14" s="90"/>
      <c r="E14" s="2" t="s">
        <v>215</v>
      </c>
      <c r="F14" s="2"/>
    </row>
    <row r="15" spans="1:6" x14ac:dyDescent="0.3">
      <c r="A15" s="82" t="s">
        <v>162</v>
      </c>
      <c r="B15" s="96"/>
      <c r="C15" s="84">
        <v>1</v>
      </c>
      <c r="D15" s="85" t="s">
        <v>62</v>
      </c>
      <c r="E15" s="2" t="s">
        <v>51</v>
      </c>
      <c r="F15" s="2" t="s">
        <v>51</v>
      </c>
    </row>
    <row r="16" spans="1:6" x14ac:dyDescent="0.3">
      <c r="A16" s="82" t="s">
        <v>163</v>
      </c>
      <c r="B16" s="92" t="s">
        <v>98</v>
      </c>
      <c r="C16" s="84">
        <v>20</v>
      </c>
      <c r="D16" s="141" t="s">
        <v>219</v>
      </c>
      <c r="E16" s="142" t="s">
        <v>220</v>
      </c>
      <c r="F16" s="142" t="s">
        <v>223</v>
      </c>
    </row>
    <row r="17" spans="1:24" ht="28.8" x14ac:dyDescent="0.3">
      <c r="A17" s="82" t="s">
        <v>164</v>
      </c>
      <c r="B17" s="96"/>
      <c r="C17" s="84">
        <v>1</v>
      </c>
      <c r="D17" s="95" t="s">
        <v>52</v>
      </c>
      <c r="E17" s="2" t="s">
        <v>52</v>
      </c>
      <c r="F17" s="2" t="s">
        <v>52</v>
      </c>
    </row>
    <row r="18" spans="1:24" x14ac:dyDescent="0.3">
      <c r="A18" s="82" t="s">
        <v>165</v>
      </c>
      <c r="B18" s="83" t="s">
        <v>99</v>
      </c>
      <c r="C18" s="84">
        <v>8</v>
      </c>
      <c r="D18" s="104" t="s">
        <v>211</v>
      </c>
      <c r="E18" s="145" t="s">
        <v>211</v>
      </c>
      <c r="F18" s="145" t="s">
        <v>211</v>
      </c>
    </row>
    <row r="19" spans="1:24" x14ac:dyDescent="0.3">
      <c r="A19" s="82" t="s">
        <v>166</v>
      </c>
      <c r="B19" s="96"/>
      <c r="C19" s="84">
        <v>3</v>
      </c>
      <c r="D19" s="90" t="s">
        <v>53</v>
      </c>
      <c r="E19" s="2" t="s">
        <v>53</v>
      </c>
      <c r="F19" s="2" t="s">
        <v>53</v>
      </c>
    </row>
    <row r="20" spans="1:24" x14ac:dyDescent="0.3">
      <c r="A20" s="82" t="s">
        <v>167</v>
      </c>
      <c r="B20" s="96"/>
      <c r="C20" s="84">
        <v>10</v>
      </c>
      <c r="D20" s="90"/>
      <c r="E20" s="142" t="s">
        <v>218</v>
      </c>
      <c r="F20" s="142" t="s">
        <v>218</v>
      </c>
    </row>
    <row r="21" spans="1:24" x14ac:dyDescent="0.3">
      <c r="A21" s="82" t="s">
        <v>168</v>
      </c>
      <c r="B21" s="96"/>
      <c r="C21" s="84">
        <v>3</v>
      </c>
      <c r="D21" s="90" t="s">
        <v>54</v>
      </c>
      <c r="E21" s="2" t="s">
        <v>54</v>
      </c>
      <c r="F21" s="2" t="s">
        <v>54</v>
      </c>
    </row>
    <row r="22" spans="1:24" x14ac:dyDescent="0.3">
      <c r="A22" s="82" t="s">
        <v>169</v>
      </c>
      <c r="B22" s="83" t="s">
        <v>47</v>
      </c>
      <c r="C22" s="84">
        <v>40</v>
      </c>
      <c r="D22" s="86"/>
      <c r="E22" s="2"/>
      <c r="F22" s="2"/>
    </row>
    <row r="23" spans="1:24" x14ac:dyDescent="0.3">
      <c r="A23" s="82" t="s">
        <v>170</v>
      </c>
      <c r="B23" s="96"/>
      <c r="C23" s="84">
        <v>3</v>
      </c>
      <c r="D23" s="86" t="s">
        <v>63</v>
      </c>
      <c r="E23" s="2" t="s">
        <v>63</v>
      </c>
      <c r="F23" s="2" t="s">
        <v>63</v>
      </c>
    </row>
    <row r="24" spans="1:24" x14ac:dyDescent="0.3">
      <c r="A24" s="82" t="s">
        <v>171</v>
      </c>
      <c r="B24" s="96"/>
      <c r="C24" s="84">
        <v>2</v>
      </c>
      <c r="D24" s="88" t="s">
        <v>55</v>
      </c>
      <c r="E24" s="2" t="s">
        <v>55</v>
      </c>
      <c r="F24" s="2" t="s">
        <v>55</v>
      </c>
    </row>
    <row r="25" spans="1:24" x14ac:dyDescent="0.3">
      <c r="A25" s="82" t="s">
        <v>172</v>
      </c>
      <c r="B25" s="96"/>
      <c r="C25" s="84">
        <v>2</v>
      </c>
      <c r="D25" s="90"/>
      <c r="E25" s="2"/>
      <c r="F25" s="2"/>
    </row>
    <row r="26" spans="1:24" x14ac:dyDescent="0.3">
      <c r="A26" s="82" t="s">
        <v>167</v>
      </c>
      <c r="B26" s="96"/>
      <c r="C26" s="84">
        <v>35</v>
      </c>
      <c r="D26" s="90"/>
      <c r="E26" s="2"/>
      <c r="F26" s="2"/>
    </row>
    <row r="29" spans="1:24" x14ac:dyDescent="0.3">
      <c r="A29" s="149" t="s">
        <v>224</v>
      </c>
    </row>
    <row r="30" spans="1:24" ht="43.2" x14ac:dyDescent="0.3">
      <c r="A30" s="82" t="s">
        <v>152</v>
      </c>
      <c r="B30" s="82" t="s">
        <v>153</v>
      </c>
      <c r="C30" s="82" t="s">
        <v>154</v>
      </c>
      <c r="D30" s="82" t="s">
        <v>155</v>
      </c>
      <c r="E30" s="82" t="s">
        <v>156</v>
      </c>
      <c r="F30" s="82" t="s">
        <v>209</v>
      </c>
      <c r="G30" s="82" t="s">
        <v>158</v>
      </c>
      <c r="H30" s="82" t="s">
        <v>159</v>
      </c>
      <c r="I30" s="82" t="s">
        <v>160</v>
      </c>
      <c r="J30" s="82" t="s">
        <v>161</v>
      </c>
      <c r="K30" s="82" t="s">
        <v>162</v>
      </c>
      <c r="L30" s="82" t="s">
        <v>163</v>
      </c>
      <c r="M30" s="82" t="s">
        <v>164</v>
      </c>
      <c r="N30" s="82" t="s">
        <v>165</v>
      </c>
      <c r="O30" s="82" t="s">
        <v>166</v>
      </c>
      <c r="P30" s="82" t="s">
        <v>167</v>
      </c>
      <c r="Q30" s="82" t="s">
        <v>168</v>
      </c>
      <c r="R30" s="82" t="s">
        <v>169</v>
      </c>
      <c r="S30" s="82" t="s">
        <v>170</v>
      </c>
      <c r="T30" s="82" t="s">
        <v>171</v>
      </c>
      <c r="U30" s="82" t="s">
        <v>172</v>
      </c>
      <c r="V30" s="82" t="s">
        <v>167</v>
      </c>
      <c r="W30" s="139" t="s">
        <v>229</v>
      </c>
      <c r="X30" s="139" t="s">
        <v>230</v>
      </c>
    </row>
    <row r="31" spans="1:24" x14ac:dyDescent="0.3">
      <c r="A31" s="82">
        <v>1</v>
      </c>
      <c r="B31" s="82">
        <f>A31+A32</f>
        <v>4</v>
      </c>
      <c r="C31" s="82">
        <f>B31+B32</f>
        <v>12</v>
      </c>
      <c r="D31" s="82">
        <f t="shared" ref="D31:V31" si="0">C31+C32</f>
        <v>14</v>
      </c>
      <c r="E31" s="82">
        <f t="shared" si="0"/>
        <v>31</v>
      </c>
      <c r="F31" s="82">
        <f t="shared" si="0"/>
        <v>32</v>
      </c>
      <c r="G31" s="82">
        <f t="shared" si="0"/>
        <v>49</v>
      </c>
      <c r="H31" s="82">
        <f t="shared" si="0"/>
        <v>84</v>
      </c>
      <c r="I31" s="82">
        <f t="shared" si="0"/>
        <v>119</v>
      </c>
      <c r="J31" s="82">
        <f t="shared" si="0"/>
        <v>122</v>
      </c>
      <c r="K31" s="82">
        <f t="shared" si="0"/>
        <v>130</v>
      </c>
      <c r="L31" s="82">
        <f t="shared" si="0"/>
        <v>131</v>
      </c>
      <c r="M31" s="82">
        <f t="shared" si="0"/>
        <v>151</v>
      </c>
      <c r="N31" s="82">
        <f t="shared" si="0"/>
        <v>152</v>
      </c>
      <c r="O31" s="82">
        <f t="shared" si="0"/>
        <v>160</v>
      </c>
      <c r="P31" s="82">
        <f t="shared" si="0"/>
        <v>163</v>
      </c>
      <c r="Q31" s="82">
        <f t="shared" si="0"/>
        <v>173</v>
      </c>
      <c r="R31" s="82">
        <f t="shared" si="0"/>
        <v>176</v>
      </c>
      <c r="S31" s="82">
        <f t="shared" si="0"/>
        <v>216</v>
      </c>
      <c r="T31" s="82">
        <f t="shared" si="0"/>
        <v>219</v>
      </c>
      <c r="U31" s="82">
        <f t="shared" si="0"/>
        <v>221</v>
      </c>
      <c r="V31" s="82">
        <f t="shared" si="0"/>
        <v>223</v>
      </c>
      <c r="W31" s="139"/>
      <c r="X31" s="139"/>
    </row>
    <row r="32" spans="1:24" x14ac:dyDescent="0.3">
      <c r="A32" s="84">
        <v>3</v>
      </c>
      <c r="B32" s="84">
        <v>8</v>
      </c>
      <c r="C32" s="84">
        <v>2</v>
      </c>
      <c r="D32" s="84">
        <v>17</v>
      </c>
      <c r="E32" s="84">
        <v>1</v>
      </c>
      <c r="F32" s="84">
        <v>17</v>
      </c>
      <c r="G32" s="84">
        <v>35</v>
      </c>
      <c r="H32" s="84">
        <v>35</v>
      </c>
      <c r="I32" s="84">
        <v>3</v>
      </c>
      <c r="J32" s="84">
        <v>8</v>
      </c>
      <c r="K32" s="84">
        <v>1</v>
      </c>
      <c r="L32" s="84">
        <v>20</v>
      </c>
      <c r="M32" s="84">
        <v>1</v>
      </c>
      <c r="N32" s="84">
        <v>8</v>
      </c>
      <c r="O32" s="84">
        <v>3</v>
      </c>
      <c r="P32" s="84">
        <v>10</v>
      </c>
      <c r="Q32" s="84">
        <v>3</v>
      </c>
      <c r="R32" s="84">
        <v>40</v>
      </c>
      <c r="S32" s="84">
        <v>3</v>
      </c>
      <c r="T32" s="84">
        <v>2</v>
      </c>
      <c r="U32" s="84">
        <v>2</v>
      </c>
      <c r="V32" s="84">
        <v>35</v>
      </c>
      <c r="W32" s="139"/>
      <c r="X32" s="139"/>
    </row>
    <row r="33" spans="1:24" x14ac:dyDescent="0.3">
      <c r="W33" s="154" t="s">
        <v>122</v>
      </c>
    </row>
    <row r="34" spans="1:24" x14ac:dyDescent="0.3">
      <c r="A34" s="144" t="s">
        <v>127</v>
      </c>
      <c r="B34" s="17" t="s">
        <v>206</v>
      </c>
      <c r="C34" s="16" t="s">
        <v>49</v>
      </c>
      <c r="D34" s="159" t="s">
        <v>217</v>
      </c>
      <c r="E34" s="144"/>
      <c r="F34" s="16"/>
      <c r="G34" s="144" t="s">
        <v>207</v>
      </c>
      <c r="H34" s="2" t="s">
        <v>208</v>
      </c>
      <c r="I34" s="2"/>
      <c r="J34" s="2"/>
      <c r="K34" s="144" t="s">
        <v>62</v>
      </c>
      <c r="L34" s="160" t="s">
        <v>219</v>
      </c>
      <c r="M34" s="161" t="s">
        <v>52</v>
      </c>
      <c r="N34" s="145" t="s">
        <v>211</v>
      </c>
      <c r="O34" s="2" t="s">
        <v>53</v>
      </c>
      <c r="P34" s="2"/>
      <c r="Q34" s="2" t="s">
        <v>54</v>
      </c>
      <c r="R34" s="17"/>
      <c r="S34" s="17" t="s">
        <v>63</v>
      </c>
      <c r="T34" s="16" t="s">
        <v>55</v>
      </c>
      <c r="U34" s="2"/>
      <c r="V34" s="2"/>
      <c r="W34" s="162" t="str">
        <f>MID(A34,1,3)&amp;REPT(" ",3-LEN(MID(A34,1,3)))&amp;MID(B34,1,8)&amp;REPT(" ",8-LEN(MID(B34,1,8)))&amp;MID(C34,1,2)&amp;REPT(" ",2-LEN(MID(C34,1,2)))&amp;MID(D34,1,17)&amp;REPT(" ",17-LEN(MID(D34,1,17)))&amp;MID(E34,1,1)&amp;REPT(" ",1-LEN(MID(E34,1,1)))&amp;MID(F34,1,17)&amp;REPT(" ",17-LEN(MID(F34,1,17)))&amp;MID(G34,1,35)&amp;REPT(" ",35-LEN(MID(G34,1,35)))&amp;MID(H34,1,35)&amp;REPT(" ",35-LEN(MID(H34,1,35)))&amp;MID(I34,1,3)&amp;REPT(" ",3-LEN(MID(I34,1,3)))&amp;MID(J34,1,8)&amp;REPT(" ",8-LEN(MID(J34,1,8)))&amp;MID(K34,1,1)&amp;REPT(" ",1-LEN(MID(K34,1,1)))&amp;MID(L34,1,20)&amp;REPT(" ",20-LEN(MID(L34,1,20)))&amp;MID(M34,1,1)&amp;REPT(" ",1-LEN(MID(M34,1,1)))&amp;MID(N34,1,8)&amp;REPT(" ",8-LEN(MID(N34,1,8)))&amp;MID(O34,1,3)&amp;REPT(" ",3-LEN(MID(O34,1,3)))&amp;MID(P34,1,10)&amp;REPT(" ",10-LEN(MID(P34,1,10)))&amp;MID(Q34,1,3)&amp;REPT(" ",3-LEN(MID(Q34,1,3)))&amp;MID(R34,1,40)&amp;REPT(" ",40-LEN(MID(R34,1,40)))&amp;MID(S34,1,3)&amp;REPT(" ",3-LEN(MID(S34,1,3)))&amp;MID(T34,1,2)&amp;REPT(" ",2-LEN(MID(T34,1,2)))&amp;MID(U34,1,2)&amp;REPT(" ",2-LEN(MID(U34,1,2)))&amp;MID(V34,1,35)&amp;REPT(" ",35-LEN(MID(V34,1,35)))</f>
        <v xml:space="preserve">CMR16122019OD512391000                          EPC 12-2019                        REM E   100CB23:30:16                         D105,90              N20011701EUR          E--                                        002A1                                     </v>
      </c>
      <c r="X34">
        <f>LEN(W34)</f>
        <v>257</v>
      </c>
    </row>
    <row r="35" spans="1:24" x14ac:dyDescent="0.3">
      <c r="A35" s="2" t="s">
        <v>127</v>
      </c>
      <c r="B35" s="2">
        <v>17122019</v>
      </c>
      <c r="C35" s="2" t="s">
        <v>49</v>
      </c>
      <c r="D35" s="142" t="s">
        <v>233</v>
      </c>
      <c r="E35" s="2" t="s">
        <v>85</v>
      </c>
      <c r="F35" s="2" t="s">
        <v>221</v>
      </c>
      <c r="G35" s="144" t="s">
        <v>207</v>
      </c>
      <c r="H35" s="2" t="s">
        <v>208</v>
      </c>
      <c r="I35" s="2" t="s">
        <v>214</v>
      </c>
      <c r="J35" s="2" t="s">
        <v>215</v>
      </c>
      <c r="K35" s="2" t="s">
        <v>51</v>
      </c>
      <c r="L35" s="142" t="s">
        <v>220</v>
      </c>
      <c r="M35" s="2" t="s">
        <v>52</v>
      </c>
      <c r="N35" s="145" t="s">
        <v>211</v>
      </c>
      <c r="O35" s="2" t="s">
        <v>53</v>
      </c>
      <c r="P35" s="142" t="s">
        <v>218</v>
      </c>
      <c r="Q35" s="2" t="s">
        <v>54</v>
      </c>
      <c r="R35" s="2"/>
      <c r="S35" s="2" t="s">
        <v>63</v>
      </c>
      <c r="T35" s="2" t="s">
        <v>55</v>
      </c>
      <c r="U35" s="2"/>
      <c r="V35" s="2"/>
      <c r="W35" s="162" t="str">
        <f>MID(A35,1,3)&amp;REPT(" ",3-LEN(MID(A35,1,3)))&amp;MID(B35,1,8)&amp;REPT(" ",8-LEN(MID(B35,1,8)))&amp;MID(C35,1,2)&amp;REPT(" ",2-LEN(MID(C35,1,2)))&amp;MID(D35,1,17)&amp;REPT(" ",17-LEN(MID(D35,1,17)))&amp;MID(E35,1,1)&amp;REPT(" ",1-LEN(MID(E35,1,1)))&amp;MID(F35,1,17)&amp;REPT(" ",17-LEN(MID(F35,1,17)))&amp;MID(G35,1,35)&amp;REPT(" ",35-LEN(MID(G35,1,35)))&amp;MID(H35,1,35)&amp;REPT(" ",35-LEN(MID(H35,1,35)))&amp;MID(I35,1,3)&amp;REPT(" ",3-LEN(MID(I35,1,3)))&amp;MID(J35,1,8)&amp;REPT(" ",8-LEN(MID(J35,1,8)))&amp;MID(K35,1,1)&amp;REPT(" ",1-LEN(MID(K35,1,1)))&amp;MID(L35,1,20)&amp;REPT(" ",20-LEN(MID(L35,1,20)))&amp;MID(M35,1,1)&amp;REPT(" ",1-LEN(MID(M35,1,1)))&amp;MID(N35,1,8)&amp;REPT(" ",8-LEN(MID(N35,1,8)))&amp;MID(O35,1,3)&amp;REPT(" ",3-LEN(MID(O35,1,3)))&amp;MID(P35,1,10)&amp;REPT(" ",10-LEN(MID(P35,1,10)))&amp;MID(Q35,1,3)&amp;REPT(" ",3-LEN(MID(Q35,1,3)))&amp;MID(R35,1,40)&amp;REPT(" ",40-LEN(MID(R35,1,40)))&amp;MID(S35,1,3)&amp;REPT(" ",3-LEN(MID(S35,1,3)))&amp;MID(T35,1,2)&amp;REPT(" ",2-LEN(MID(T35,1,2)))&amp;MID(U35,1,2)&amp;REPT(" ",2-LEN(MID(U35,1,2)))&amp;MID(V35,1,35)&amp;REPT(" ",35-LEN(MID(V35,1,35)))</f>
        <v xml:space="preserve">CMR17122019OD467190000        XC000999          EPC 12-2019                        REM E   100CB23:30:16                         C34,00               N20011701EUR          E--                                        002A1                                     </v>
      </c>
      <c r="X35">
        <f>LEN(W35)</f>
        <v>257</v>
      </c>
    </row>
    <row r="36" spans="1:24" x14ac:dyDescent="0.3">
      <c r="A36" s="2" t="s">
        <v>127</v>
      </c>
      <c r="B36" s="2">
        <v>19122019</v>
      </c>
      <c r="C36" s="2" t="s">
        <v>49</v>
      </c>
      <c r="D36" s="142" t="s">
        <v>234</v>
      </c>
      <c r="E36" s="2" t="s">
        <v>85</v>
      </c>
      <c r="F36" s="143" t="s">
        <v>222</v>
      </c>
      <c r="G36" s="144" t="s">
        <v>207</v>
      </c>
      <c r="H36" s="2" t="s">
        <v>208</v>
      </c>
      <c r="I36" s="2"/>
      <c r="J36" s="2"/>
      <c r="K36" s="2" t="s">
        <v>51</v>
      </c>
      <c r="L36" s="142" t="s">
        <v>223</v>
      </c>
      <c r="M36" s="2" t="s">
        <v>52</v>
      </c>
      <c r="N36" s="145" t="s">
        <v>211</v>
      </c>
      <c r="O36" s="2" t="s">
        <v>53</v>
      </c>
      <c r="P36" s="142" t="s">
        <v>218</v>
      </c>
      <c r="Q36" s="2" t="s">
        <v>54</v>
      </c>
      <c r="R36" s="2"/>
      <c r="S36" s="2" t="s">
        <v>63</v>
      </c>
      <c r="T36" s="2" t="s">
        <v>55</v>
      </c>
      <c r="U36" s="2"/>
      <c r="V36" s="2"/>
      <c r="W36" s="162" t="str">
        <f>MID(A36,1,3)&amp;REPT(" ",3-LEN(MID(A36,1,3)))&amp;MID(B36,1,8)&amp;REPT(" ",8-LEN(MID(B36,1,8)))&amp;MID(C36,1,2)&amp;REPT(" ",2-LEN(MID(C36,1,2)))&amp;MID(D36,1,17)&amp;REPT(" ",17-LEN(MID(D36,1,17)))&amp;MID(E36,1,1)&amp;REPT(" ",1-LEN(MID(E36,1,1)))&amp;MID(F36,1,17)&amp;REPT(" ",17-LEN(MID(F36,1,17)))&amp;MID(G36,1,35)&amp;REPT(" ",35-LEN(MID(G36,1,35)))&amp;MID(H36,1,35)&amp;REPT(" ",35-LEN(MID(H36,1,35)))&amp;MID(I36,1,3)&amp;REPT(" ",3-LEN(MID(I36,1,3)))&amp;MID(J36,1,8)&amp;REPT(" ",8-LEN(MID(J36,1,8)))&amp;MID(K36,1,1)&amp;REPT(" ",1-LEN(MID(K36,1,1)))&amp;MID(L36,1,20)&amp;REPT(" ",20-LEN(MID(L36,1,20)))&amp;MID(M36,1,1)&amp;REPT(" ",1-LEN(MID(M36,1,1)))&amp;MID(N36,1,8)&amp;REPT(" ",8-LEN(MID(N36,1,8)))&amp;MID(O36,1,3)&amp;REPT(" ",3-LEN(MID(O36,1,3)))&amp;MID(P36,1,10)&amp;REPT(" ",10-LEN(MID(P36,1,10)))&amp;MID(Q36,1,3)&amp;REPT(" ",3-LEN(MID(Q36,1,3)))&amp;MID(R36,1,40)&amp;REPT(" ",40-LEN(MID(R36,1,40)))&amp;MID(S36,1,3)&amp;REPT(" ",3-LEN(MID(S36,1,3)))&amp;MID(T36,1,2)&amp;REPT(" ",2-LEN(MID(T36,1,2)))&amp;MID(U36,1,2)&amp;REPT(" ",2-LEN(MID(U36,1,2)))&amp;MID(V36,1,35)&amp;REPT(" ",35-LEN(MID(V36,1,35)))</f>
        <v xml:space="preserve">CMR19122019OD467190000        XC0002537         EPC 12-2019                        REM E   100CB23:30:16                         C71,90               N20011701EUR          E--                                        002A1                                     </v>
      </c>
      <c r="X36">
        <f>LEN(W36)</f>
        <v>257</v>
      </c>
    </row>
    <row r="37" spans="1:24" x14ac:dyDescent="0.3">
      <c r="A37" s="23"/>
      <c r="B37" s="23"/>
      <c r="C37" s="23"/>
      <c r="D37" s="156"/>
      <c r="E37" s="23"/>
      <c r="F37" s="23"/>
      <c r="G37" s="10"/>
      <c r="H37" s="23"/>
      <c r="I37" s="23"/>
      <c r="J37" s="23"/>
      <c r="K37" s="23"/>
      <c r="L37" s="156"/>
      <c r="M37" s="23"/>
      <c r="N37" s="110"/>
      <c r="O37" s="23"/>
      <c r="P37" s="156"/>
      <c r="Q37" s="23"/>
      <c r="R37" s="23"/>
      <c r="S37" s="23"/>
      <c r="T37" s="23"/>
      <c r="U37" s="23"/>
      <c r="V37" s="23"/>
      <c r="W37" s="23"/>
    </row>
    <row r="38" spans="1:24" x14ac:dyDescent="0.3">
      <c r="A38" s="23"/>
      <c r="B38" s="23"/>
      <c r="C38" s="23"/>
      <c r="D38" s="23"/>
      <c r="E38" s="23"/>
      <c r="F38" s="23"/>
      <c r="G38" s="10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</row>
    <row r="39" spans="1:24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</row>
    <row r="40" spans="1:24" x14ac:dyDescent="0.3">
      <c r="A40" s="23"/>
      <c r="B40" s="23"/>
      <c r="C40" s="23"/>
      <c r="D40" s="156"/>
      <c r="E40" s="23"/>
      <c r="F40" s="153"/>
      <c r="G40" s="10"/>
      <c r="H40" s="23"/>
      <c r="I40" s="23"/>
      <c r="J40" s="23"/>
      <c r="K40" s="23"/>
      <c r="L40" s="156"/>
      <c r="M40" s="23"/>
      <c r="N40" s="110"/>
      <c r="O40" s="23"/>
      <c r="P40" s="156"/>
      <c r="Q40" s="23"/>
      <c r="R40" s="23"/>
      <c r="S40" s="23"/>
      <c r="T40" s="23"/>
      <c r="U40" s="23"/>
      <c r="V40" s="23"/>
      <c r="W40" s="23"/>
    </row>
    <row r="41" spans="1:24" x14ac:dyDescent="0.3">
      <c r="A41" s="10"/>
      <c r="B41" s="27"/>
      <c r="C41" s="5"/>
      <c r="D41" s="157"/>
      <c r="E41" s="10"/>
      <c r="F41" s="5"/>
      <c r="G41" s="10"/>
      <c r="H41" s="23"/>
      <c r="I41" s="23"/>
      <c r="J41" s="23"/>
      <c r="K41" s="10"/>
      <c r="L41" s="158"/>
      <c r="M41" s="34"/>
      <c r="N41" s="110"/>
      <c r="O41" s="23"/>
      <c r="P41" s="23"/>
      <c r="Q41" s="23"/>
      <c r="R41" s="27"/>
      <c r="S41" s="27"/>
      <c r="T41" s="5"/>
      <c r="U41" s="23"/>
      <c r="V41" s="23"/>
      <c r="W41" s="23"/>
    </row>
    <row r="42" spans="1:24" x14ac:dyDescent="0.3">
      <c r="A42" s="155" t="s">
        <v>225</v>
      </c>
    </row>
    <row r="43" spans="1:24" ht="28.8" x14ac:dyDescent="0.3">
      <c r="A43" s="82" t="s">
        <v>189</v>
      </c>
      <c r="B43" s="82" t="s">
        <v>190</v>
      </c>
      <c r="C43" s="82" t="s">
        <v>191</v>
      </c>
      <c r="D43" s="82" t="s">
        <v>192</v>
      </c>
      <c r="E43" s="82" t="s">
        <v>11</v>
      </c>
      <c r="F43" s="82" t="s">
        <v>194</v>
      </c>
      <c r="G43" s="139" t="s">
        <v>231</v>
      </c>
    </row>
    <row r="44" spans="1:24" ht="15.6" x14ac:dyDescent="0.3">
      <c r="A44" s="146" t="s">
        <v>226</v>
      </c>
      <c r="B44" s="147">
        <v>0.97935185185185192</v>
      </c>
      <c r="C44" t="str">
        <f>$D$12</f>
        <v>REM E   100CB23:30:16</v>
      </c>
      <c r="D44" t="str">
        <f t="shared" ref="D44:E46" si="1">K34</f>
        <v>D</v>
      </c>
      <c r="E44" s="12" t="str">
        <f t="shared" si="1"/>
        <v>105,90</v>
      </c>
      <c r="F44" s="152" t="s">
        <v>202</v>
      </c>
      <c r="G44" t="str">
        <f>A44&amp;";"&amp;B44&amp;";"&amp;C44&amp;";"&amp;D44&amp;";"&amp;E44&amp;";"&amp;F44</f>
        <v>2019-12-17;0,979351851851852;REM E   100CB23:30:16;D;105,90;Vacation Reglement Transactions</v>
      </c>
    </row>
    <row r="45" spans="1:24" ht="15.6" x14ac:dyDescent="0.3">
      <c r="A45" s="146" t="s">
        <v>226</v>
      </c>
      <c r="B45" s="147">
        <v>0.97935185185185192</v>
      </c>
      <c r="C45" t="str">
        <f>$D$12</f>
        <v>REM E   100CB23:30:16</v>
      </c>
      <c r="D45" t="str">
        <f t="shared" si="1"/>
        <v>C</v>
      </c>
      <c r="E45" s="12" t="str">
        <f t="shared" si="1"/>
        <v>34,00</v>
      </c>
      <c r="F45" s="152" t="s">
        <v>202</v>
      </c>
      <c r="G45" t="str">
        <f>A45&amp;";"&amp;B45&amp;";"&amp;C45&amp;";"&amp;D45&amp;";"&amp;E45&amp;";"&amp;F45</f>
        <v>2019-12-17;0,979351851851852;REM E   100CB23:30:16;C;34,00;Vacation Reglement Transactions</v>
      </c>
    </row>
    <row r="46" spans="1:24" ht="15.6" x14ac:dyDescent="0.3">
      <c r="A46" s="146" t="s">
        <v>226</v>
      </c>
      <c r="B46" s="147">
        <v>0.97935185185185192</v>
      </c>
      <c r="C46" t="str">
        <f>$D$12</f>
        <v>REM E   100CB23:30:16</v>
      </c>
      <c r="D46" t="str">
        <f t="shared" si="1"/>
        <v>C</v>
      </c>
      <c r="E46" s="12" t="str">
        <f t="shared" si="1"/>
        <v>71,90</v>
      </c>
      <c r="F46" s="152" t="s">
        <v>202</v>
      </c>
      <c r="G46" t="str">
        <f>A46&amp;";"&amp;B46&amp;";"&amp;C46&amp;";"&amp;D46&amp;";"&amp;E46&amp;";"&amp;F46</f>
        <v>2019-12-17;0,979351851851852;REM E   100CB23:30:16;C;71,90;Vacation Reglement Transactions</v>
      </c>
    </row>
    <row r="47" spans="1:24" x14ac:dyDescent="0.3">
      <c r="A47" s="12"/>
    </row>
    <row r="48" spans="1:24" x14ac:dyDescent="0.3">
      <c r="A48" s="148" t="s">
        <v>195</v>
      </c>
    </row>
    <row r="49" spans="1:10" ht="28.8" x14ac:dyDescent="0.3">
      <c r="A49" s="82" t="s">
        <v>196</v>
      </c>
      <c r="B49" s="82" t="s">
        <v>197</v>
      </c>
      <c r="C49" s="82" t="s">
        <v>189</v>
      </c>
      <c r="D49" s="82" t="s">
        <v>190</v>
      </c>
      <c r="E49" s="82" t="s">
        <v>198</v>
      </c>
      <c r="F49" s="82" t="s">
        <v>192</v>
      </c>
      <c r="G49" s="82" t="s">
        <v>11</v>
      </c>
      <c r="H49" s="82" t="s">
        <v>199</v>
      </c>
      <c r="I49" s="82" t="s">
        <v>200</v>
      </c>
      <c r="J49" s="139" t="s">
        <v>232</v>
      </c>
    </row>
    <row r="50" spans="1:10" ht="30.6" x14ac:dyDescent="0.3">
      <c r="A50" s="23" t="s">
        <v>221</v>
      </c>
      <c r="B50" s="23" t="s">
        <v>227</v>
      </c>
      <c r="C50" s="150" t="s">
        <v>226</v>
      </c>
      <c r="D50" s="151">
        <v>0.97935185185185192</v>
      </c>
      <c r="E50" s="23" t="str">
        <f>$D$12</f>
        <v>REM E   100CB23:30:16</v>
      </c>
      <c r="F50" s="23" t="s">
        <v>51</v>
      </c>
      <c r="G50" s="23" t="s">
        <v>220</v>
      </c>
      <c r="H50" s="152" t="s">
        <v>202</v>
      </c>
      <c r="I50" s="23"/>
      <c r="J50" t="str">
        <f>A50&amp;";"&amp;B50&amp;";"&amp;C50&amp;";"&amp;D50&amp;";"&amp;E50&amp;";"&amp;F50&amp;";"&amp;G50&amp;";"&amp;H50&amp;";"&amp;I50</f>
        <v>C000999;DC06983215;2019-12-17;0,979351851851852;REM E   100CB23:30:16;C;34,00;Vacation Reglement Transactions;</v>
      </c>
    </row>
    <row r="51" spans="1:10" ht="30.6" x14ac:dyDescent="0.3">
      <c r="A51" s="153" t="s">
        <v>222</v>
      </c>
      <c r="B51" s="23" t="s">
        <v>228</v>
      </c>
      <c r="C51" s="150" t="s">
        <v>226</v>
      </c>
      <c r="D51" s="151">
        <v>0.97935185185185192</v>
      </c>
      <c r="E51" s="23" t="str">
        <f>$D$12</f>
        <v>REM E   100CB23:30:16</v>
      </c>
      <c r="F51" s="23" t="s">
        <v>51</v>
      </c>
      <c r="G51" s="23" t="s">
        <v>223</v>
      </c>
      <c r="H51" s="152" t="s">
        <v>202</v>
      </c>
      <c r="I51" s="23"/>
      <c r="J51" t="str">
        <f>A51&amp;";"&amp;B51&amp;";"&amp;C51&amp;";"&amp;D51&amp;";"&amp;E51&amp;";"&amp;F51&amp;";"&amp;G51&amp;";"&amp;H51&amp;";"&amp;I51</f>
        <v>C0002537 ;DC07063052;2019-12-17;0,979351851851852;REM E   100CB23:30:16;C;71,90;Vacation Reglement Transactions;</v>
      </c>
    </row>
    <row r="52" spans="1:10" x14ac:dyDescent="0.3">
      <c r="A52" s="27"/>
      <c r="B52" s="23"/>
      <c r="C52" s="23"/>
      <c r="D52" s="23"/>
      <c r="E52" s="23"/>
      <c r="F52" s="23"/>
      <c r="G52" s="23"/>
      <c r="H52" s="23"/>
      <c r="I52" s="23"/>
    </row>
    <row r="53" spans="1:10" ht="15.6" x14ac:dyDescent="0.3">
      <c r="A53" s="152"/>
      <c r="B53" s="23"/>
      <c r="C53" s="23"/>
      <c r="D53" s="23"/>
      <c r="E53" s="23"/>
      <c r="F53" s="23"/>
      <c r="G53" s="23"/>
      <c r="H53" s="23"/>
      <c r="I53" s="23"/>
    </row>
    <row r="54" spans="1:10" ht="15.6" x14ac:dyDescent="0.3">
      <c r="A54" s="152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21"/>
  <dimension ref="A1:X54"/>
  <sheetViews>
    <sheetView workbookViewId="0">
      <selection activeCell="D6" sqref="D6"/>
    </sheetView>
  </sheetViews>
  <sheetFormatPr baseColWidth="10" defaultRowHeight="14.4" x14ac:dyDescent="0.3"/>
  <cols>
    <col min="1" max="1" width="18.33203125" customWidth="1"/>
    <col min="2" max="2" width="32.33203125" customWidth="1"/>
    <col min="4" max="4" width="46.33203125" customWidth="1"/>
    <col min="5" max="5" width="49.44140625" customWidth="1"/>
    <col min="6" max="6" width="49.33203125" customWidth="1"/>
    <col min="7" max="7" width="32.33203125" customWidth="1"/>
    <col min="8" max="8" width="27.33203125" customWidth="1"/>
    <col min="23" max="23" width="76.5546875" customWidth="1"/>
    <col min="24" max="24" width="42.44140625" customWidth="1"/>
  </cols>
  <sheetData>
    <row r="1" spans="1:8" x14ac:dyDescent="0.3">
      <c r="D1">
        <v>512</v>
      </c>
      <c r="E1">
        <v>467</v>
      </c>
      <c r="G1" t="s">
        <v>251</v>
      </c>
      <c r="H1" t="s">
        <v>252</v>
      </c>
    </row>
    <row r="2" spans="1:8" x14ac:dyDescent="0.3">
      <c r="C2" t="s">
        <v>247</v>
      </c>
      <c r="D2" t="s">
        <v>249</v>
      </c>
      <c r="E2" t="s">
        <v>249</v>
      </c>
    </row>
    <row r="3" spans="1:8" x14ac:dyDescent="0.3">
      <c r="C3" t="s">
        <v>248</v>
      </c>
      <c r="D3" t="s">
        <v>245</v>
      </c>
      <c r="E3" t="s">
        <v>246</v>
      </c>
    </row>
    <row r="4" spans="1:8" ht="259.2" x14ac:dyDescent="0.3">
      <c r="B4" s="74" t="s">
        <v>250</v>
      </c>
      <c r="C4" t="s">
        <v>210</v>
      </c>
      <c r="D4" s="174" t="s">
        <v>213</v>
      </c>
      <c r="E4" s="174" t="s">
        <v>212</v>
      </c>
      <c r="F4" s="174" t="s">
        <v>235</v>
      </c>
    </row>
    <row r="5" spans="1:8" x14ac:dyDescent="0.3">
      <c r="A5" s="82" t="s">
        <v>152</v>
      </c>
      <c r="B5" s="83"/>
      <c r="C5" s="84">
        <v>3</v>
      </c>
      <c r="D5" s="85" t="s">
        <v>127</v>
      </c>
      <c r="E5" s="2" t="s">
        <v>127</v>
      </c>
      <c r="F5" s="2"/>
      <c r="G5" s="85" t="s">
        <v>126</v>
      </c>
      <c r="H5" s="85" t="s">
        <v>126</v>
      </c>
    </row>
    <row r="6" spans="1:8" ht="28.8" x14ac:dyDescent="0.3">
      <c r="A6" s="82" t="s">
        <v>153</v>
      </c>
      <c r="B6" s="83" t="s">
        <v>88</v>
      </c>
      <c r="C6" s="84">
        <v>8</v>
      </c>
      <c r="D6" s="86" t="s">
        <v>263</v>
      </c>
      <c r="E6" s="86" t="s">
        <v>263</v>
      </c>
      <c r="F6" s="2"/>
      <c r="G6" s="86" t="s">
        <v>238</v>
      </c>
      <c r="H6" s="86" t="s">
        <v>238</v>
      </c>
    </row>
    <row r="7" spans="1:8" x14ac:dyDescent="0.3">
      <c r="A7" s="82" t="s">
        <v>154</v>
      </c>
      <c r="B7" s="83"/>
      <c r="C7" s="84">
        <v>2</v>
      </c>
      <c r="D7" s="88" t="s">
        <v>49</v>
      </c>
      <c r="E7" s="2" t="s">
        <v>49</v>
      </c>
      <c r="F7" s="2"/>
      <c r="G7" s="85" t="s">
        <v>49</v>
      </c>
      <c r="H7" s="85" t="s">
        <v>49</v>
      </c>
    </row>
    <row r="8" spans="1:8" ht="28.8" x14ac:dyDescent="0.3">
      <c r="A8" s="82" t="s">
        <v>155</v>
      </c>
      <c r="B8" s="83" t="s">
        <v>48</v>
      </c>
      <c r="C8" s="84">
        <v>17</v>
      </c>
      <c r="D8" s="140" t="s">
        <v>217</v>
      </c>
      <c r="E8" s="142" t="s">
        <v>216</v>
      </c>
      <c r="F8" s="142"/>
      <c r="G8" s="86" t="s">
        <v>253</v>
      </c>
      <c r="H8" s="86" t="s">
        <v>254</v>
      </c>
    </row>
    <row r="9" spans="1:8" ht="28.8" x14ac:dyDescent="0.3">
      <c r="A9" s="82" t="s">
        <v>156</v>
      </c>
      <c r="B9" s="83" t="s">
        <v>45</v>
      </c>
      <c r="C9" s="84">
        <v>1</v>
      </c>
      <c r="D9" s="85"/>
      <c r="E9" s="2" t="s">
        <v>85</v>
      </c>
      <c r="F9" s="2"/>
      <c r="G9" s="85"/>
      <c r="H9" s="85" t="s">
        <v>50</v>
      </c>
    </row>
    <row r="10" spans="1:8" ht="28.8" x14ac:dyDescent="0.3">
      <c r="A10" s="82" t="s">
        <v>209</v>
      </c>
      <c r="B10" s="96"/>
      <c r="C10" s="84">
        <v>17</v>
      </c>
      <c r="D10" s="88"/>
      <c r="E10" s="2" t="s">
        <v>258</v>
      </c>
      <c r="F10" s="143"/>
      <c r="G10" s="86"/>
      <c r="H10" s="85" t="s">
        <v>240</v>
      </c>
    </row>
    <row r="11" spans="1:8" x14ac:dyDescent="0.3">
      <c r="A11" s="82" t="s">
        <v>158</v>
      </c>
      <c r="B11" s="96"/>
      <c r="C11" s="84">
        <v>35</v>
      </c>
      <c r="D11" s="85" t="s">
        <v>264</v>
      </c>
      <c r="E11" s="85" t="s">
        <v>264</v>
      </c>
      <c r="F11" s="144"/>
      <c r="G11" s="85" t="s">
        <v>237</v>
      </c>
      <c r="H11" s="85" t="s">
        <v>237</v>
      </c>
    </row>
    <row r="12" spans="1:8" ht="57.6" x14ac:dyDescent="0.3">
      <c r="A12" s="82" t="s">
        <v>159</v>
      </c>
      <c r="B12" s="83" t="s">
        <v>112</v>
      </c>
      <c r="C12" s="84">
        <v>35</v>
      </c>
      <c r="D12" s="90" t="s">
        <v>262</v>
      </c>
      <c r="E12" s="90" t="s">
        <v>262</v>
      </c>
      <c r="F12" s="2"/>
      <c r="G12" s="86" t="s">
        <v>255</v>
      </c>
      <c r="H12" s="86" t="s">
        <v>255</v>
      </c>
    </row>
    <row r="13" spans="1:8" x14ac:dyDescent="0.3">
      <c r="A13" s="82" t="s">
        <v>160</v>
      </c>
      <c r="B13" s="83" t="s">
        <v>46</v>
      </c>
      <c r="C13" s="84">
        <v>3</v>
      </c>
      <c r="D13" s="90" t="s">
        <v>257</v>
      </c>
      <c r="E13" s="2" t="s">
        <v>214</v>
      </c>
      <c r="F13" s="2"/>
      <c r="G13" s="85" t="s">
        <v>257</v>
      </c>
      <c r="H13" s="85"/>
    </row>
    <row r="14" spans="1:8" x14ac:dyDescent="0.3">
      <c r="A14" s="82" t="s">
        <v>161</v>
      </c>
      <c r="B14" s="83" t="s">
        <v>47</v>
      </c>
      <c r="C14" s="84">
        <v>8</v>
      </c>
      <c r="D14" s="90"/>
      <c r="E14" s="2" t="s">
        <v>215</v>
      </c>
      <c r="F14" s="2"/>
      <c r="G14" s="86"/>
      <c r="H14" s="86"/>
    </row>
    <row r="15" spans="1:8" x14ac:dyDescent="0.3">
      <c r="A15" s="82" t="s">
        <v>162</v>
      </c>
      <c r="B15" s="96"/>
      <c r="C15" s="84">
        <v>1</v>
      </c>
      <c r="D15" s="85" t="s">
        <v>62</v>
      </c>
      <c r="E15" s="2" t="s">
        <v>51</v>
      </c>
      <c r="F15" s="2"/>
      <c r="G15" s="85" t="s">
        <v>62</v>
      </c>
      <c r="H15" s="85" t="s">
        <v>51</v>
      </c>
    </row>
    <row r="16" spans="1:8" x14ac:dyDescent="0.3">
      <c r="A16" s="82" t="s">
        <v>163</v>
      </c>
      <c r="B16" s="92" t="s">
        <v>98</v>
      </c>
      <c r="C16" s="84">
        <v>20</v>
      </c>
      <c r="D16" s="141" t="s">
        <v>261</v>
      </c>
      <c r="E16" s="141" t="s">
        <v>261</v>
      </c>
      <c r="F16" s="142"/>
      <c r="G16" s="86" t="s">
        <v>256</v>
      </c>
      <c r="H16" s="86" t="s">
        <v>256</v>
      </c>
    </row>
    <row r="17" spans="1:24" ht="28.8" x14ac:dyDescent="0.3">
      <c r="A17" s="82" t="s">
        <v>164</v>
      </c>
      <c r="B17" s="96"/>
      <c r="C17" s="84">
        <v>1</v>
      </c>
      <c r="D17" s="95" t="s">
        <v>52</v>
      </c>
      <c r="E17" s="2" t="s">
        <v>52</v>
      </c>
      <c r="F17" s="2"/>
      <c r="G17" s="85" t="s">
        <v>52</v>
      </c>
      <c r="H17" s="85" t="s">
        <v>52</v>
      </c>
    </row>
    <row r="18" spans="1:24" x14ac:dyDescent="0.3">
      <c r="A18" s="82" t="s">
        <v>165</v>
      </c>
      <c r="B18" s="83" t="s">
        <v>99</v>
      </c>
      <c r="C18" s="84">
        <v>8</v>
      </c>
      <c r="D18" s="183">
        <v>20020501</v>
      </c>
      <c r="E18" s="183">
        <v>20020501</v>
      </c>
      <c r="F18" s="145"/>
      <c r="G18" s="175">
        <v>20011702</v>
      </c>
      <c r="H18" s="175">
        <v>20011702</v>
      </c>
    </row>
    <row r="19" spans="1:24" x14ac:dyDescent="0.3">
      <c r="A19" s="82" t="s">
        <v>166</v>
      </c>
      <c r="B19" s="96"/>
      <c r="C19" s="84">
        <v>3</v>
      </c>
      <c r="D19" s="90" t="s">
        <v>53</v>
      </c>
      <c r="E19" s="2" t="s">
        <v>53</v>
      </c>
      <c r="F19" s="2"/>
      <c r="G19" s="85" t="s">
        <v>53</v>
      </c>
      <c r="H19" s="85" t="s">
        <v>53</v>
      </c>
    </row>
    <row r="20" spans="1:24" x14ac:dyDescent="0.3">
      <c r="A20" s="82" t="s">
        <v>167</v>
      </c>
      <c r="B20" s="96"/>
      <c r="C20" s="84">
        <v>10</v>
      </c>
      <c r="D20" s="90"/>
      <c r="E20" s="142" t="s">
        <v>218</v>
      </c>
      <c r="F20" s="142"/>
      <c r="G20" s="86"/>
      <c r="H20" s="86"/>
    </row>
    <row r="21" spans="1:24" x14ac:dyDescent="0.3">
      <c r="A21" s="82" t="s">
        <v>168</v>
      </c>
      <c r="B21" s="96"/>
      <c r="C21" s="84">
        <v>3</v>
      </c>
      <c r="D21" s="90" t="s">
        <v>54</v>
      </c>
      <c r="E21" s="2" t="s">
        <v>54</v>
      </c>
      <c r="F21" s="2"/>
      <c r="G21" s="85" t="s">
        <v>54</v>
      </c>
      <c r="H21" s="85" t="s">
        <v>54</v>
      </c>
    </row>
    <row r="22" spans="1:24" x14ac:dyDescent="0.3">
      <c r="A22" s="82" t="s">
        <v>169</v>
      </c>
      <c r="B22" s="83" t="s">
        <v>47</v>
      </c>
      <c r="C22" s="84">
        <v>40</v>
      </c>
      <c r="D22" s="86"/>
      <c r="E22" s="2"/>
      <c r="F22" s="2"/>
      <c r="G22" s="86"/>
      <c r="H22" s="86"/>
    </row>
    <row r="23" spans="1:24" x14ac:dyDescent="0.3">
      <c r="A23" s="82" t="s">
        <v>170</v>
      </c>
      <c r="B23" s="96"/>
      <c r="C23" s="84">
        <v>3</v>
      </c>
      <c r="D23" s="86" t="s">
        <v>63</v>
      </c>
      <c r="E23" s="2" t="s">
        <v>63</v>
      </c>
      <c r="F23" s="2"/>
      <c r="G23" s="85" t="s">
        <v>63</v>
      </c>
      <c r="H23" s="85" t="s">
        <v>63</v>
      </c>
    </row>
    <row r="24" spans="1:24" x14ac:dyDescent="0.3">
      <c r="A24" s="82" t="s">
        <v>171</v>
      </c>
      <c r="B24" s="96"/>
      <c r="C24" s="84">
        <v>2</v>
      </c>
      <c r="D24" s="88" t="s">
        <v>239</v>
      </c>
      <c r="E24" s="2" t="s">
        <v>239</v>
      </c>
      <c r="F24" s="2"/>
      <c r="G24" s="86" t="s">
        <v>239</v>
      </c>
      <c r="H24" s="86" t="s">
        <v>239</v>
      </c>
    </row>
    <row r="25" spans="1:24" x14ac:dyDescent="0.3">
      <c r="A25" s="82" t="s">
        <v>172</v>
      </c>
      <c r="B25" s="96"/>
      <c r="C25" s="84">
        <v>2</v>
      </c>
      <c r="D25" s="90"/>
      <c r="E25" s="2"/>
      <c r="F25" s="2"/>
      <c r="G25" s="85"/>
      <c r="H25" s="85"/>
    </row>
    <row r="26" spans="1:24" x14ac:dyDescent="0.3">
      <c r="A26" s="82" t="s">
        <v>167</v>
      </c>
      <c r="B26" s="96"/>
      <c r="C26" s="84">
        <v>35</v>
      </c>
      <c r="D26" s="90"/>
      <c r="E26" s="2"/>
      <c r="F26" s="2"/>
      <c r="G26" s="86"/>
      <c r="H26" s="86"/>
    </row>
    <row r="29" spans="1:24" x14ac:dyDescent="0.3">
      <c r="A29" s="149" t="s">
        <v>224</v>
      </c>
    </row>
    <row r="30" spans="1:24" ht="43.2" x14ac:dyDescent="0.3">
      <c r="A30" s="82" t="s">
        <v>152</v>
      </c>
      <c r="B30" s="82" t="s">
        <v>153</v>
      </c>
      <c r="C30" s="82" t="s">
        <v>154</v>
      </c>
      <c r="D30" s="82" t="s">
        <v>155</v>
      </c>
      <c r="E30" s="82" t="s">
        <v>156</v>
      </c>
      <c r="F30" s="82" t="s">
        <v>209</v>
      </c>
      <c r="G30" s="82" t="s">
        <v>158</v>
      </c>
      <c r="H30" s="82" t="s">
        <v>159</v>
      </c>
      <c r="I30" s="82" t="s">
        <v>160</v>
      </c>
      <c r="J30" s="82" t="s">
        <v>161</v>
      </c>
      <c r="K30" s="82" t="s">
        <v>162</v>
      </c>
      <c r="L30" s="82" t="s">
        <v>163</v>
      </c>
      <c r="M30" s="82" t="s">
        <v>164</v>
      </c>
      <c r="N30" s="82" t="s">
        <v>165</v>
      </c>
      <c r="O30" s="82" t="s">
        <v>166</v>
      </c>
      <c r="P30" s="82" t="s">
        <v>167</v>
      </c>
      <c r="Q30" s="82" t="s">
        <v>168</v>
      </c>
      <c r="R30" s="82" t="s">
        <v>169</v>
      </c>
      <c r="S30" s="82" t="s">
        <v>170</v>
      </c>
      <c r="T30" s="82" t="s">
        <v>171</v>
      </c>
      <c r="U30" s="82" t="s">
        <v>172</v>
      </c>
      <c r="V30" s="82" t="s">
        <v>167</v>
      </c>
      <c r="W30" s="182" t="s">
        <v>229</v>
      </c>
      <c r="X30" s="182" t="s">
        <v>230</v>
      </c>
    </row>
    <row r="31" spans="1:24" x14ac:dyDescent="0.3">
      <c r="A31" s="82">
        <v>1</v>
      </c>
      <c r="B31" s="82">
        <f>A31+A32</f>
        <v>4</v>
      </c>
      <c r="C31" s="82">
        <f>B31+B32</f>
        <v>12</v>
      </c>
      <c r="D31" s="82">
        <f t="shared" ref="D31:V31" si="0">C31+C32</f>
        <v>14</v>
      </c>
      <c r="E31" s="82">
        <f t="shared" si="0"/>
        <v>31</v>
      </c>
      <c r="F31" s="82">
        <f t="shared" si="0"/>
        <v>32</v>
      </c>
      <c r="G31" s="82">
        <f t="shared" si="0"/>
        <v>49</v>
      </c>
      <c r="H31" s="82">
        <f t="shared" si="0"/>
        <v>84</v>
      </c>
      <c r="I31" s="82">
        <f t="shared" si="0"/>
        <v>119</v>
      </c>
      <c r="J31" s="82">
        <f t="shared" si="0"/>
        <v>122</v>
      </c>
      <c r="K31" s="82">
        <f t="shared" si="0"/>
        <v>130</v>
      </c>
      <c r="L31" s="82">
        <f t="shared" si="0"/>
        <v>131</v>
      </c>
      <c r="M31" s="82">
        <f t="shared" si="0"/>
        <v>151</v>
      </c>
      <c r="N31" s="82">
        <f t="shared" si="0"/>
        <v>152</v>
      </c>
      <c r="O31" s="82">
        <f t="shared" si="0"/>
        <v>160</v>
      </c>
      <c r="P31" s="82">
        <f t="shared" si="0"/>
        <v>163</v>
      </c>
      <c r="Q31" s="82">
        <f t="shared" si="0"/>
        <v>173</v>
      </c>
      <c r="R31" s="82">
        <f t="shared" si="0"/>
        <v>176</v>
      </c>
      <c r="S31" s="82">
        <f t="shared" si="0"/>
        <v>216</v>
      </c>
      <c r="T31" s="82">
        <f t="shared" si="0"/>
        <v>219</v>
      </c>
      <c r="U31" s="82">
        <f t="shared" si="0"/>
        <v>221</v>
      </c>
      <c r="V31" s="82">
        <f t="shared" si="0"/>
        <v>223</v>
      </c>
      <c r="W31" s="182"/>
      <c r="X31" s="182"/>
    </row>
    <row r="32" spans="1:24" x14ac:dyDescent="0.3">
      <c r="A32" s="84">
        <v>3</v>
      </c>
      <c r="B32" s="84">
        <v>8</v>
      </c>
      <c r="C32" s="84">
        <v>2</v>
      </c>
      <c r="D32" s="84">
        <v>17</v>
      </c>
      <c r="E32" s="84">
        <v>1</v>
      </c>
      <c r="F32" s="84">
        <v>17</v>
      </c>
      <c r="G32" s="84">
        <v>35</v>
      </c>
      <c r="H32" s="84">
        <v>35</v>
      </c>
      <c r="I32" s="84">
        <v>3</v>
      </c>
      <c r="J32" s="84">
        <v>8</v>
      </c>
      <c r="K32" s="84">
        <v>1</v>
      </c>
      <c r="L32" s="84">
        <v>20</v>
      </c>
      <c r="M32" s="84">
        <v>1</v>
      </c>
      <c r="N32" s="84">
        <v>8</v>
      </c>
      <c r="O32" s="84">
        <v>3</v>
      </c>
      <c r="P32" s="84">
        <v>10</v>
      </c>
      <c r="Q32" s="84">
        <v>3</v>
      </c>
      <c r="R32" s="84">
        <v>40</v>
      </c>
      <c r="S32" s="84">
        <v>3</v>
      </c>
      <c r="T32" s="84">
        <v>2</v>
      </c>
      <c r="U32" s="84">
        <v>2</v>
      </c>
      <c r="V32" s="84">
        <v>35</v>
      </c>
      <c r="W32" s="182"/>
      <c r="X32" s="182"/>
    </row>
    <row r="33" spans="1:24" x14ac:dyDescent="0.3">
      <c r="W33" s="154" t="s">
        <v>122</v>
      </c>
    </row>
    <row r="34" spans="1:24" x14ac:dyDescent="0.3">
      <c r="A34" s="85" t="s">
        <v>127</v>
      </c>
      <c r="B34" s="86" t="s">
        <v>263</v>
      </c>
      <c r="C34" s="88" t="s">
        <v>49</v>
      </c>
      <c r="D34" s="140" t="s">
        <v>217</v>
      </c>
      <c r="E34" s="85"/>
      <c r="F34" s="88"/>
      <c r="G34" s="85" t="s">
        <v>264</v>
      </c>
      <c r="H34" s="90" t="s">
        <v>262</v>
      </c>
      <c r="I34" s="90" t="s">
        <v>257</v>
      </c>
      <c r="J34" s="90"/>
      <c r="K34" s="85" t="s">
        <v>51</v>
      </c>
      <c r="L34" s="141" t="s">
        <v>261</v>
      </c>
      <c r="M34" s="95" t="s">
        <v>52</v>
      </c>
      <c r="N34" s="183">
        <v>20020501</v>
      </c>
      <c r="O34" s="90" t="s">
        <v>53</v>
      </c>
      <c r="P34" s="90"/>
      <c r="Q34" s="90" t="s">
        <v>54</v>
      </c>
      <c r="R34" s="86"/>
      <c r="S34" s="86" t="s">
        <v>63</v>
      </c>
      <c r="T34" s="88" t="s">
        <v>239</v>
      </c>
      <c r="U34" s="90"/>
      <c r="V34" s="90"/>
      <c r="W34" s="162" t="str">
        <f>MID(A34,1,3)&amp;REPT(" ",3-LEN(MID(A34,1,3)))&amp;MID(B34,1,8)&amp;REPT(" ",8-LEN(MID(B34,1,8)))&amp;MID(C34,1,2)&amp;REPT(" ",2-LEN(MID(C34,1,2)))&amp;MID(D34,1,17)&amp;REPT(" ",17-LEN(MID(D34,1,17)))&amp;MID(E34,1,1)&amp;REPT(" ",1-LEN(MID(E34,1,1)))&amp;MID(F34,1,17)&amp;REPT(" ",17-LEN(MID(F34,1,17)))&amp;MID(G34,1,35)&amp;REPT(" ",35-LEN(MID(G34,1,35)))&amp;MID(H34,1,35)&amp;REPT(" ",35-LEN(MID(H34,1,35)))&amp;MID(I34,1,3)&amp;REPT(" ",3-LEN(MID(I34,1,3)))&amp;MID(J34,1,8)&amp;REPT(" ",8-LEN(MID(J34,1,8)))&amp;MID(K34,1,1)&amp;REPT(" ",1-LEN(MID(K34,1,1)))&amp;MID(L34,1,20)&amp;REPT(" ",20-LEN(MID(L34,1,20)))&amp;MID(M34,1,1)&amp;REPT(" ",1-LEN(MID(M34,1,1)))&amp;MID(N34,1,8)&amp;REPT(" ",8-LEN(MID(N34,1,8)))&amp;MID(O34,1,3)&amp;REPT(" ",3-LEN(MID(O34,1,3)))&amp;MID(P34,1,10)&amp;REPT(" ",10-LEN(MID(P34,1,10)))&amp;MID(Q34,1,3)&amp;REPT(" ",3-LEN(MID(Q34,1,3)))&amp;MID(R34,1,40)&amp;REPT(" ",40-LEN(MID(R34,1,40)))&amp;MID(S34,1,3)&amp;REPT(" ",3-LEN(MID(S34,1,3)))&amp;MID(T34,1,2)&amp;REPT(" ",2-LEN(MID(T34,1,2)))&amp;MID(U34,1,2)&amp;REPT(" ",2-LEN(MID(U34,1,2)))&amp;MID(V34,1,35)&amp;REPT(" ",35-LEN(MID(V34,1,35)))</f>
        <v xml:space="preserve">CMR05022020OD512391000                          EPC 02-2020                        REM E   100CB08:05:14              VIR        C15,07               N20020501EUR          E--                                        002A2                                     </v>
      </c>
      <c r="X34">
        <f>LEN(W34)</f>
        <v>257</v>
      </c>
    </row>
    <row r="35" spans="1:24" x14ac:dyDescent="0.3">
      <c r="A35" s="2" t="s">
        <v>127</v>
      </c>
      <c r="B35" s="86" t="s">
        <v>263</v>
      </c>
      <c r="C35" s="2" t="s">
        <v>49</v>
      </c>
      <c r="D35" s="142" t="s">
        <v>216</v>
      </c>
      <c r="E35" s="2" t="s">
        <v>85</v>
      </c>
      <c r="F35" s="2" t="s">
        <v>258</v>
      </c>
      <c r="G35" s="85" t="s">
        <v>264</v>
      </c>
      <c r="H35" s="90" t="s">
        <v>262</v>
      </c>
      <c r="I35" s="2" t="s">
        <v>214</v>
      </c>
      <c r="J35" s="2" t="s">
        <v>215</v>
      </c>
      <c r="K35" s="2" t="s">
        <v>62</v>
      </c>
      <c r="L35" s="141" t="s">
        <v>261</v>
      </c>
      <c r="M35" s="2" t="s">
        <v>52</v>
      </c>
      <c r="N35" s="183">
        <v>20020501</v>
      </c>
      <c r="O35" s="2" t="s">
        <v>53</v>
      </c>
      <c r="P35" s="142" t="s">
        <v>218</v>
      </c>
      <c r="Q35" s="2" t="s">
        <v>54</v>
      </c>
      <c r="R35" s="2"/>
      <c r="S35" s="2" t="s">
        <v>63</v>
      </c>
      <c r="T35" s="2" t="s">
        <v>239</v>
      </c>
      <c r="U35" s="2"/>
      <c r="V35" s="2"/>
      <c r="W35" s="162" t="str">
        <f>MID(A35,1,3)&amp;REPT(" ",3-LEN(MID(A35,1,3)))&amp;MID(B35,1,8)&amp;REPT(" ",8-LEN(MID(B35,1,8)))&amp;MID(C35,1,2)&amp;REPT(" ",2-LEN(MID(C35,1,2)))&amp;MID(D35,1,17)&amp;REPT(" ",17-LEN(MID(D35,1,17)))&amp;MID(E35,1,1)&amp;REPT(" ",1-LEN(MID(E35,1,1)))&amp;MID(F35,1,17)&amp;REPT(" ",17-LEN(MID(F35,1,17)))&amp;MID(G35,1,35)&amp;REPT(" ",35-LEN(MID(G35,1,35)))&amp;MID(H35,1,35)&amp;REPT(" ",35-LEN(MID(H35,1,35)))&amp;MID(I35,1,3)&amp;REPT(" ",3-LEN(MID(I35,1,3)))&amp;MID(J35,1,8)&amp;REPT(" ",8-LEN(MID(J35,1,8)))&amp;MID(K35,1,1)&amp;REPT(" ",1-LEN(MID(K35,1,1)))&amp;MID(L35,1,20)&amp;REPT(" ",20-LEN(MID(L35,1,20)))&amp;MID(M35,1,1)&amp;REPT(" ",1-LEN(MID(M35,1,1)))&amp;MID(N35,1,8)&amp;REPT(" ",8-LEN(MID(N35,1,8)))&amp;MID(O35,1,3)&amp;REPT(" ",3-LEN(MID(O35,1,3)))&amp;MID(P35,1,10)&amp;REPT(" ",10-LEN(MID(P35,1,10)))&amp;MID(Q35,1,3)&amp;REPT(" ",3-LEN(MID(Q35,1,3)))&amp;MID(R35,1,40)&amp;REPT(" ",40-LEN(MID(R35,1,40)))&amp;MID(S35,1,3)&amp;REPT(" ",3-LEN(MID(S35,1,3)))&amp;MID(T35,1,2)&amp;REPT(" ",2-LEN(MID(T35,1,2)))&amp;MID(U35,1,2)&amp;REPT(" ",2-LEN(MID(U35,1,2)))&amp;MID(V35,1,35)&amp;REPT(" ",35-LEN(MID(V35,1,35)))</f>
        <v xml:space="preserve">CMR05022020OD467190000        XC0009999         EPC 02-2020                        REM E   100CB08:05:14                         D15,07               N20020501EUR          E--                                        002A2                                     </v>
      </c>
      <c r="X35">
        <f>LEN(W35)</f>
        <v>257</v>
      </c>
    </row>
    <row r="36" spans="1:24" x14ac:dyDescent="0.3">
      <c r="A36" s="85"/>
      <c r="B36" s="86"/>
      <c r="C36" s="85"/>
      <c r="D36" s="86"/>
      <c r="E36" s="85"/>
      <c r="F36" s="86"/>
      <c r="G36" s="85"/>
      <c r="H36" s="86"/>
      <c r="I36" s="85"/>
      <c r="J36" s="86"/>
      <c r="K36" s="85"/>
      <c r="L36" s="86"/>
      <c r="M36" s="85"/>
      <c r="N36" s="175"/>
      <c r="O36" s="85"/>
      <c r="P36" s="86"/>
      <c r="Q36" s="85"/>
      <c r="R36" s="86"/>
      <c r="S36" s="85"/>
      <c r="T36" s="86"/>
      <c r="U36" s="85"/>
      <c r="V36" s="86"/>
      <c r="W36" s="162"/>
    </row>
    <row r="37" spans="1:24" x14ac:dyDescent="0.3">
      <c r="A37" s="85"/>
      <c r="B37" s="86"/>
      <c r="C37" s="85"/>
      <c r="D37" s="86"/>
      <c r="E37" s="85"/>
      <c r="F37" s="85"/>
      <c r="G37" s="85"/>
      <c r="H37" s="86"/>
      <c r="I37" s="85"/>
      <c r="J37" s="86"/>
      <c r="K37" s="85"/>
      <c r="L37" s="86"/>
      <c r="M37" s="85"/>
      <c r="N37" s="175"/>
      <c r="O37" s="85"/>
      <c r="P37" s="86"/>
      <c r="Q37" s="85"/>
      <c r="R37" s="86"/>
      <c r="S37" s="85"/>
      <c r="T37" s="86"/>
      <c r="U37" s="85"/>
      <c r="V37" s="86"/>
      <c r="W37" s="162"/>
    </row>
    <row r="38" spans="1:24" x14ac:dyDescent="0.3">
      <c r="A38" s="23"/>
      <c r="B38" s="23"/>
      <c r="C38" s="23"/>
      <c r="D38" s="23"/>
      <c r="E38" s="23"/>
      <c r="F38" s="23"/>
      <c r="G38" s="10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</row>
    <row r="39" spans="1:24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</row>
    <row r="40" spans="1:24" x14ac:dyDescent="0.3">
      <c r="A40" s="23"/>
      <c r="B40" s="23"/>
      <c r="C40" s="23"/>
      <c r="D40" s="156"/>
      <c r="E40" s="23"/>
      <c r="F40" s="153"/>
      <c r="G40" s="10"/>
      <c r="H40" s="23"/>
      <c r="I40" s="23"/>
      <c r="J40" s="23"/>
      <c r="K40" s="23"/>
      <c r="L40" s="156"/>
      <c r="M40" s="23"/>
      <c r="N40" s="110"/>
      <c r="O40" s="23"/>
      <c r="P40" s="156"/>
      <c r="Q40" s="23"/>
      <c r="R40" s="23"/>
      <c r="S40" s="23"/>
      <c r="T40" s="23"/>
      <c r="U40" s="23"/>
      <c r="V40" s="23"/>
      <c r="W40" s="23"/>
    </row>
    <row r="41" spans="1:24" x14ac:dyDescent="0.3">
      <c r="A41" s="10"/>
      <c r="B41" s="27"/>
      <c r="C41" s="5"/>
      <c r="D41" s="157"/>
      <c r="E41" s="10"/>
      <c r="F41" s="5"/>
      <c r="G41" s="10"/>
      <c r="H41" s="23"/>
      <c r="I41" s="23"/>
      <c r="J41" s="23"/>
      <c r="K41" s="10"/>
      <c r="L41" s="158"/>
      <c r="M41" s="34"/>
      <c r="N41" s="110"/>
      <c r="O41" s="23"/>
      <c r="P41" s="23"/>
      <c r="Q41" s="23"/>
      <c r="R41" s="27"/>
      <c r="S41" s="27"/>
      <c r="T41" s="5"/>
      <c r="U41" s="23"/>
      <c r="V41" s="23"/>
      <c r="W41" s="23"/>
    </row>
    <row r="42" spans="1:24" x14ac:dyDescent="0.3">
      <c r="A42" s="155" t="s">
        <v>225</v>
      </c>
    </row>
    <row r="43" spans="1:24" ht="28.8" x14ac:dyDescent="0.3">
      <c r="A43" s="82" t="s">
        <v>189</v>
      </c>
      <c r="B43" s="82" t="s">
        <v>190</v>
      </c>
      <c r="C43" s="82" t="s">
        <v>191</v>
      </c>
      <c r="D43" s="82" t="s">
        <v>192</v>
      </c>
      <c r="E43" s="82" t="s">
        <v>11</v>
      </c>
      <c r="F43" s="82" t="s">
        <v>194</v>
      </c>
      <c r="G43" s="182" t="s">
        <v>231</v>
      </c>
    </row>
    <row r="44" spans="1:24" ht="15.6" x14ac:dyDescent="0.3">
      <c r="A44" s="146" t="s">
        <v>243</v>
      </c>
      <c r="B44" s="173" t="s">
        <v>244</v>
      </c>
      <c r="C44" t="str">
        <f>$D$12</f>
        <v>REM E   100CB08:05:14</v>
      </c>
      <c r="D44" t="str">
        <f>K34</f>
        <v>C</v>
      </c>
      <c r="E44" s="12" t="str">
        <f>L34</f>
        <v>15,07</v>
      </c>
      <c r="F44" s="152" t="s">
        <v>202</v>
      </c>
      <c r="G44" t="str">
        <f>A44&amp;";"&amp;B44&amp;";"&amp;C44&amp;";"&amp;D44&amp;";"&amp;E44&amp;";"&amp;F44</f>
        <v>2020-01-17;13:30:11;REM E   100CB08:05:14;C;15,07;Vacation Reglement Transactions</v>
      </c>
    </row>
    <row r="45" spans="1:24" ht="15.6" x14ac:dyDescent="0.3">
      <c r="A45" s="146" t="s">
        <v>243</v>
      </c>
      <c r="B45" s="173" t="s">
        <v>244</v>
      </c>
      <c r="C45" t="str">
        <f>$D$12</f>
        <v>REM E   100CB08:05:14</v>
      </c>
      <c r="D45" t="str">
        <f>K35</f>
        <v>D</v>
      </c>
      <c r="E45" s="12" t="str">
        <f>L35</f>
        <v>15,07</v>
      </c>
      <c r="F45" s="152" t="s">
        <v>202</v>
      </c>
      <c r="G45" t="str">
        <f>A45&amp;";"&amp;B45&amp;";"&amp;C45&amp;";"&amp;D45&amp;";"&amp;E45&amp;";"&amp;F45</f>
        <v>2020-01-17;13:30:11;REM E   100CB08:05:14;D;15,07;Vacation Reglement Transactions</v>
      </c>
    </row>
    <row r="46" spans="1:24" ht="15.6" x14ac:dyDescent="0.3">
      <c r="A46" s="146" t="s">
        <v>243</v>
      </c>
      <c r="B46" s="173" t="s">
        <v>244</v>
      </c>
      <c r="C46" s="86" t="s">
        <v>255</v>
      </c>
      <c r="D46" t="s">
        <v>62</v>
      </c>
      <c r="E46">
        <v>0.02</v>
      </c>
      <c r="F46" s="152" t="s">
        <v>202</v>
      </c>
      <c r="G46" t="str">
        <f>A46&amp;";"&amp;B46&amp;";"&amp;C46&amp;";"&amp;D46&amp;";"&amp;E46&amp;";"&amp;F46</f>
        <v>2020-01-17;13:30:11;COM E   100CB03:25:56;D;0,02;Vacation Reglement Transactions</v>
      </c>
    </row>
    <row r="47" spans="1:24" ht="15.6" x14ac:dyDescent="0.3">
      <c r="A47" s="146" t="s">
        <v>243</v>
      </c>
      <c r="B47" s="173" t="s">
        <v>244</v>
      </c>
      <c r="C47" s="86" t="s">
        <v>255</v>
      </c>
      <c r="D47" t="s">
        <v>51</v>
      </c>
      <c r="E47">
        <v>0.02</v>
      </c>
      <c r="F47" s="152" t="s">
        <v>202</v>
      </c>
      <c r="G47" t="str">
        <f>A47&amp;";"&amp;B47&amp;";"&amp;C47&amp;";"&amp;D47&amp;";"&amp;E47&amp;";"&amp;F47</f>
        <v>2020-01-17;13:30:11;COM E   100CB03:25:56;C;0,02;Vacation Reglement Transactions</v>
      </c>
    </row>
    <row r="48" spans="1:24" x14ac:dyDescent="0.3">
      <c r="A48" s="12"/>
    </row>
    <row r="49" spans="1:10" x14ac:dyDescent="0.3">
      <c r="A49" s="148" t="s">
        <v>195</v>
      </c>
    </row>
    <row r="50" spans="1:10" ht="28.8" x14ac:dyDescent="0.3">
      <c r="A50" s="82" t="s">
        <v>196</v>
      </c>
      <c r="B50" s="82" t="s">
        <v>197</v>
      </c>
      <c r="C50" s="82" t="s">
        <v>189</v>
      </c>
      <c r="D50" s="82" t="s">
        <v>190</v>
      </c>
      <c r="E50" s="82" t="s">
        <v>198</v>
      </c>
      <c r="F50" s="82" t="s">
        <v>192</v>
      </c>
      <c r="G50" s="82" t="s">
        <v>11</v>
      </c>
      <c r="H50" s="82" t="s">
        <v>199</v>
      </c>
      <c r="I50" s="82" t="s">
        <v>200</v>
      </c>
      <c r="J50" s="182" t="s">
        <v>232</v>
      </c>
    </row>
    <row r="51" spans="1:10" ht="30.6" x14ac:dyDescent="0.3">
      <c r="A51" s="23" t="s">
        <v>221</v>
      </c>
      <c r="B51" s="23" t="s">
        <v>227</v>
      </c>
      <c r="C51" s="150" t="s">
        <v>243</v>
      </c>
      <c r="D51" s="151" t="str">
        <f>B45</f>
        <v>13:30:11</v>
      </c>
      <c r="E51" s="23" t="str">
        <f>D12</f>
        <v>REM E   100CB08:05:14</v>
      </c>
      <c r="F51" s="23" t="s">
        <v>51</v>
      </c>
      <c r="G51" s="23">
        <v>10</v>
      </c>
      <c r="H51" s="152" t="s">
        <v>202</v>
      </c>
      <c r="I51" s="23"/>
      <c r="J51" t="str">
        <f>A51&amp;";"&amp;B51&amp;";"&amp;C51&amp;";"&amp;D51&amp;";"&amp;E51&amp;";"&amp;F51&amp;";"&amp;G51&amp;";"&amp;H51&amp;";"&amp;I51</f>
        <v>C000999;DC06983215;2020-01-17;13:30:11;REM E   100CB08:05:14;C;10;Vacation Reglement Transactions;</v>
      </c>
    </row>
    <row r="52" spans="1:10" x14ac:dyDescent="0.3">
      <c r="A52" s="27"/>
      <c r="B52" s="23"/>
      <c r="C52" s="23"/>
      <c r="D52" s="23"/>
      <c r="E52" s="23"/>
      <c r="F52" s="23"/>
      <c r="G52" s="23"/>
      <c r="H52" s="23"/>
      <c r="I52" s="23"/>
    </row>
    <row r="53" spans="1:10" ht="15.6" x14ac:dyDescent="0.3">
      <c r="A53" s="152"/>
      <c r="B53" s="23"/>
      <c r="C53" s="23"/>
      <c r="D53" s="23"/>
      <c r="E53" s="23"/>
      <c r="F53" s="23"/>
      <c r="G53" s="23"/>
      <c r="H53" s="23"/>
      <c r="I53" s="23"/>
    </row>
    <row r="54" spans="1:10" ht="15.6" x14ac:dyDescent="0.3">
      <c r="A54" s="152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0"/>
  <dimension ref="A1:X207"/>
  <sheetViews>
    <sheetView topLeftCell="A16" zoomScale="55" zoomScaleNormal="55" workbookViewId="0">
      <selection activeCell="A58" sqref="A58:A59"/>
    </sheetView>
  </sheetViews>
  <sheetFormatPr baseColWidth="10" defaultRowHeight="14.4" x14ac:dyDescent="0.3"/>
  <cols>
    <col min="1" max="1" width="35" customWidth="1"/>
    <col min="2" max="2" width="28.44140625" customWidth="1"/>
    <col min="3" max="3" width="22.5546875" bestFit="1" customWidth="1"/>
    <col min="4" max="4" width="66.6640625" customWidth="1"/>
    <col min="5" max="5" width="66.6640625" style="80" customWidth="1"/>
    <col min="6" max="6" width="44.5546875" customWidth="1"/>
    <col min="7" max="7" width="19.5546875" style="23" bestFit="1" customWidth="1"/>
    <col min="8" max="8" width="23.6640625" style="23" customWidth="1"/>
    <col min="9" max="10" width="66.6640625" customWidth="1"/>
    <col min="12" max="13" width="66.6640625" customWidth="1"/>
  </cols>
  <sheetData>
    <row r="1" spans="1:19" ht="51.75" customHeight="1" x14ac:dyDescent="0.3">
      <c r="A1" s="136"/>
      <c r="C1" s="80"/>
      <c r="D1" s="125"/>
      <c r="E1" s="125"/>
      <c r="F1" s="114"/>
      <c r="G1" s="219"/>
      <c r="H1" s="219"/>
      <c r="I1" s="125" t="s">
        <v>203</v>
      </c>
      <c r="J1" s="125" t="s">
        <v>203</v>
      </c>
      <c r="L1" s="125" t="s">
        <v>203</v>
      </c>
      <c r="M1" s="125" t="s">
        <v>203</v>
      </c>
    </row>
    <row r="2" spans="1:19" x14ac:dyDescent="0.3">
      <c r="A2" s="122"/>
      <c r="C2" s="80"/>
      <c r="D2" s="121"/>
      <c r="E2" s="120"/>
    </row>
    <row r="3" spans="1:19" ht="14.25" customHeight="1" x14ac:dyDescent="0.3">
      <c r="A3" s="122"/>
      <c r="C3" s="80"/>
      <c r="D3" s="106"/>
      <c r="E3" s="105"/>
    </row>
    <row r="4" spans="1:19" ht="14.25" customHeight="1" x14ac:dyDescent="0.3">
      <c r="A4" s="122"/>
      <c r="C4" s="23"/>
      <c r="D4" s="107"/>
      <c r="E4" s="107"/>
    </row>
    <row r="5" spans="1:19" ht="409.5" customHeight="1" x14ac:dyDescent="0.3">
      <c r="A5" s="122"/>
      <c r="B5" s="75"/>
      <c r="C5" s="128"/>
      <c r="D5" s="108"/>
      <c r="E5" s="129"/>
      <c r="F5" s="74"/>
      <c r="G5" s="108"/>
      <c r="I5" s="130" t="s">
        <v>204</v>
      </c>
      <c r="J5" s="130" t="s">
        <v>204</v>
      </c>
      <c r="L5" s="130" t="s">
        <v>204</v>
      </c>
      <c r="M5" s="130" t="s">
        <v>204</v>
      </c>
    </row>
    <row r="6" spans="1:19" x14ac:dyDescent="0.3">
      <c r="A6" s="122"/>
      <c r="D6" s="116" t="s">
        <v>173</v>
      </c>
      <c r="E6" s="116" t="s">
        <v>173</v>
      </c>
      <c r="G6" s="220"/>
      <c r="H6" s="220"/>
      <c r="I6" s="116" t="s">
        <v>173</v>
      </c>
      <c r="J6" s="116" t="s">
        <v>173</v>
      </c>
      <c r="L6" s="116" t="s">
        <v>173</v>
      </c>
      <c r="M6" s="116" t="s">
        <v>173</v>
      </c>
    </row>
    <row r="7" spans="1:19" x14ac:dyDescent="0.3">
      <c r="A7" s="82" t="s">
        <v>152</v>
      </c>
      <c r="B7" s="83"/>
      <c r="C7" s="84">
        <v>3</v>
      </c>
      <c r="D7" s="127" t="s">
        <v>66</v>
      </c>
      <c r="E7" s="127" t="s">
        <v>66</v>
      </c>
      <c r="G7" s="10"/>
      <c r="H7" s="10"/>
      <c r="I7" s="98" t="s">
        <v>126</v>
      </c>
      <c r="J7" s="98" t="s">
        <v>126</v>
      </c>
      <c r="L7" s="176" t="s">
        <v>127</v>
      </c>
      <c r="M7" s="176" t="s">
        <v>127</v>
      </c>
      <c r="O7" t="s">
        <v>126</v>
      </c>
      <c r="P7" t="s">
        <v>126</v>
      </c>
      <c r="R7" t="s">
        <v>127</v>
      </c>
      <c r="S7" t="s">
        <v>127</v>
      </c>
    </row>
    <row r="8" spans="1:19" ht="28.8" x14ac:dyDescent="0.3">
      <c r="A8" s="82" t="s">
        <v>153</v>
      </c>
      <c r="B8" s="83" t="s">
        <v>88</v>
      </c>
      <c r="C8" s="84">
        <v>8</v>
      </c>
      <c r="D8" s="87" t="s">
        <v>238</v>
      </c>
      <c r="E8" s="87" t="s">
        <v>238</v>
      </c>
      <c r="G8" s="27"/>
      <c r="H8" s="27"/>
      <c r="I8" s="87" t="s">
        <v>238</v>
      </c>
      <c r="J8" s="87" t="s">
        <v>238</v>
      </c>
      <c r="K8" s="168"/>
      <c r="L8" s="87" t="s">
        <v>238</v>
      </c>
      <c r="M8" s="87" t="s">
        <v>238</v>
      </c>
      <c r="O8" t="s">
        <v>238</v>
      </c>
      <c r="P8" t="s">
        <v>238</v>
      </c>
      <c r="R8" t="s">
        <v>238</v>
      </c>
      <c r="S8" t="s">
        <v>238</v>
      </c>
    </row>
    <row r="9" spans="1:19" x14ac:dyDescent="0.3">
      <c r="A9" s="82" t="s">
        <v>154</v>
      </c>
      <c r="B9" s="83"/>
      <c r="C9" s="84">
        <v>2</v>
      </c>
      <c r="D9" s="98" t="s">
        <v>49</v>
      </c>
      <c r="E9" s="98" t="s">
        <v>49</v>
      </c>
      <c r="G9" s="5"/>
      <c r="H9" s="5"/>
      <c r="I9" s="98" t="s">
        <v>49</v>
      </c>
      <c r="J9" s="98" t="s">
        <v>49</v>
      </c>
      <c r="L9" s="176" t="s">
        <v>49</v>
      </c>
      <c r="M9" s="176" t="s">
        <v>49</v>
      </c>
      <c r="O9" t="s">
        <v>49</v>
      </c>
      <c r="P9" t="s">
        <v>49</v>
      </c>
      <c r="R9" t="s">
        <v>49</v>
      </c>
      <c r="S9" t="s">
        <v>49</v>
      </c>
    </row>
    <row r="10" spans="1:19" x14ac:dyDescent="0.3">
      <c r="A10" s="82" t="s">
        <v>155</v>
      </c>
      <c r="B10" s="83" t="s">
        <v>48</v>
      </c>
      <c r="C10" s="84">
        <v>17</v>
      </c>
      <c r="D10" s="98">
        <v>467190000</v>
      </c>
      <c r="E10" s="99">
        <v>708290000</v>
      </c>
      <c r="G10" s="5"/>
      <c r="H10" s="5"/>
      <c r="I10" s="99">
        <v>512300000</v>
      </c>
      <c r="J10" s="99">
        <v>580310000</v>
      </c>
      <c r="L10" s="180">
        <v>580310000</v>
      </c>
      <c r="M10" s="180">
        <v>512391000</v>
      </c>
      <c r="O10">
        <v>512300000</v>
      </c>
      <c r="P10">
        <v>580310000</v>
      </c>
      <c r="R10">
        <v>580310000</v>
      </c>
      <c r="S10">
        <v>512391000</v>
      </c>
    </row>
    <row r="11" spans="1:19" ht="28.8" x14ac:dyDescent="0.3">
      <c r="A11" s="82" t="s">
        <v>156</v>
      </c>
      <c r="B11" s="83" t="s">
        <v>45</v>
      </c>
      <c r="C11" s="84">
        <v>1</v>
      </c>
      <c r="D11" s="101" t="s">
        <v>85</v>
      </c>
      <c r="E11" s="97" t="s">
        <v>50</v>
      </c>
      <c r="G11" s="10"/>
      <c r="H11" s="5"/>
      <c r="I11" s="97"/>
      <c r="J11" s="97"/>
      <c r="L11" s="177"/>
      <c r="M11" s="177"/>
    </row>
    <row r="12" spans="1:19" x14ac:dyDescent="0.3">
      <c r="A12" s="82" t="s">
        <v>157</v>
      </c>
      <c r="B12" s="96"/>
      <c r="C12" s="84">
        <v>17</v>
      </c>
      <c r="D12" s="2" t="s">
        <v>258</v>
      </c>
      <c r="E12" s="97" t="s">
        <v>240</v>
      </c>
      <c r="G12" s="5"/>
      <c r="H12" s="5"/>
      <c r="I12" s="97"/>
      <c r="J12" s="97"/>
      <c r="L12" s="177"/>
      <c r="M12" s="177"/>
    </row>
    <row r="13" spans="1:19" ht="54" customHeight="1" x14ac:dyDescent="0.3">
      <c r="A13" s="82" t="s">
        <v>158</v>
      </c>
      <c r="B13" s="96"/>
      <c r="C13" s="84">
        <v>35</v>
      </c>
      <c r="D13" s="85" t="s">
        <v>237</v>
      </c>
      <c r="E13" s="85" t="s">
        <v>237</v>
      </c>
      <c r="G13" s="10"/>
      <c r="H13" s="10"/>
      <c r="I13" s="91" t="s">
        <v>237</v>
      </c>
      <c r="J13" s="91" t="s">
        <v>237</v>
      </c>
      <c r="L13" s="165" t="s">
        <v>237</v>
      </c>
      <c r="M13" s="165" t="s">
        <v>237</v>
      </c>
      <c r="O13" t="s">
        <v>237</v>
      </c>
      <c r="P13" t="s">
        <v>237</v>
      </c>
      <c r="R13" t="s">
        <v>237</v>
      </c>
      <c r="S13" t="s">
        <v>237</v>
      </c>
    </row>
    <row r="14" spans="1:19" ht="102" customHeight="1" x14ac:dyDescent="0.3">
      <c r="A14" s="82" t="s">
        <v>159</v>
      </c>
      <c r="B14" s="83" t="s">
        <v>112</v>
      </c>
      <c r="C14" s="84">
        <v>35</v>
      </c>
      <c r="D14" s="91" t="s">
        <v>241</v>
      </c>
      <c r="E14" s="91" t="s">
        <v>241</v>
      </c>
      <c r="I14" s="91" t="s">
        <v>241</v>
      </c>
      <c r="J14" s="91" t="s">
        <v>241</v>
      </c>
      <c r="L14" s="165" t="s">
        <v>241</v>
      </c>
      <c r="M14" s="165" t="s">
        <v>241</v>
      </c>
      <c r="O14" t="s">
        <v>241</v>
      </c>
      <c r="P14" t="s">
        <v>241</v>
      </c>
      <c r="R14" t="s">
        <v>241</v>
      </c>
      <c r="S14" t="s">
        <v>241</v>
      </c>
    </row>
    <row r="15" spans="1:19" x14ac:dyDescent="0.3">
      <c r="A15" s="82" t="s">
        <v>160</v>
      </c>
      <c r="B15" s="83" t="s">
        <v>46</v>
      </c>
      <c r="C15" s="84">
        <v>3</v>
      </c>
      <c r="D15" s="97"/>
      <c r="E15" s="97"/>
      <c r="I15" s="97" t="s">
        <v>257</v>
      </c>
      <c r="J15" s="97"/>
      <c r="L15" s="177"/>
      <c r="M15" s="177" t="s">
        <v>257</v>
      </c>
    </row>
    <row r="16" spans="1:19" x14ac:dyDescent="0.3">
      <c r="A16" s="82" t="s">
        <v>161</v>
      </c>
      <c r="B16" s="83" t="s">
        <v>47</v>
      </c>
      <c r="C16" s="84">
        <v>8</v>
      </c>
      <c r="D16" s="97"/>
      <c r="E16" s="97"/>
      <c r="I16" s="97"/>
      <c r="J16" s="97"/>
      <c r="L16" s="177"/>
      <c r="M16" s="177"/>
    </row>
    <row r="17" spans="1:19" ht="66.75" customHeight="1" x14ac:dyDescent="0.3">
      <c r="A17" s="82" t="s">
        <v>162</v>
      </c>
      <c r="B17" s="96"/>
      <c r="C17" s="84">
        <v>1</v>
      </c>
      <c r="D17" s="118" t="s">
        <v>62</v>
      </c>
      <c r="E17" s="118" t="s">
        <v>51</v>
      </c>
      <c r="G17" s="10"/>
      <c r="H17" s="10"/>
      <c r="I17" s="118" t="s">
        <v>62</v>
      </c>
      <c r="J17" s="118" t="s">
        <v>51</v>
      </c>
      <c r="L17" s="178" t="s">
        <v>62</v>
      </c>
      <c r="M17" s="178" t="s">
        <v>51</v>
      </c>
      <c r="O17" t="s">
        <v>62</v>
      </c>
      <c r="P17" t="s">
        <v>51</v>
      </c>
      <c r="R17" t="s">
        <v>62</v>
      </c>
      <c r="S17" t="s">
        <v>51</v>
      </c>
    </row>
    <row r="18" spans="1:19" ht="78" customHeight="1" x14ac:dyDescent="0.3">
      <c r="A18" s="82" t="s">
        <v>163</v>
      </c>
      <c r="B18" s="92" t="s">
        <v>98</v>
      </c>
      <c r="C18" s="84">
        <v>20</v>
      </c>
      <c r="D18" s="94" t="s">
        <v>242</v>
      </c>
      <c r="E18" s="94" t="s">
        <v>242</v>
      </c>
      <c r="G18" s="109"/>
      <c r="H18" s="109"/>
      <c r="I18" s="131" t="s">
        <v>242</v>
      </c>
      <c r="J18" s="131" t="s">
        <v>242</v>
      </c>
      <c r="K18" s="166"/>
      <c r="L18" s="131" t="s">
        <v>242</v>
      </c>
      <c r="M18" s="131" t="s">
        <v>242</v>
      </c>
      <c r="O18" t="s">
        <v>242</v>
      </c>
      <c r="P18" t="s">
        <v>242</v>
      </c>
      <c r="R18" t="s">
        <v>242</v>
      </c>
      <c r="S18" t="s">
        <v>242</v>
      </c>
    </row>
    <row r="19" spans="1:19" x14ac:dyDescent="0.3">
      <c r="A19" s="82" t="s">
        <v>164</v>
      </c>
      <c r="B19" s="96"/>
      <c r="C19" s="84">
        <v>1</v>
      </c>
      <c r="D19" s="100" t="s">
        <v>52</v>
      </c>
      <c r="E19" s="100" t="s">
        <v>52</v>
      </c>
      <c r="G19" s="34"/>
      <c r="H19" s="34"/>
      <c r="I19" s="100" t="s">
        <v>52</v>
      </c>
      <c r="J19" s="100" t="s">
        <v>52</v>
      </c>
      <c r="L19" s="179" t="s">
        <v>52</v>
      </c>
      <c r="M19" s="179" t="s">
        <v>52</v>
      </c>
      <c r="O19" t="s">
        <v>52</v>
      </c>
      <c r="P19" t="s">
        <v>52</v>
      </c>
      <c r="R19" t="s">
        <v>52</v>
      </c>
      <c r="S19" t="s">
        <v>52</v>
      </c>
    </row>
    <row r="20" spans="1:19" ht="62.25" customHeight="1" x14ac:dyDescent="0.3">
      <c r="A20" s="82" t="s">
        <v>165</v>
      </c>
      <c r="B20" s="83" t="s">
        <v>99</v>
      </c>
      <c r="C20" s="84">
        <v>8</v>
      </c>
      <c r="D20" s="91">
        <v>17012002</v>
      </c>
      <c r="E20" s="91">
        <v>17012002</v>
      </c>
      <c r="G20" s="110"/>
      <c r="H20" s="110"/>
      <c r="I20" s="91">
        <v>17012003</v>
      </c>
      <c r="J20" s="91">
        <v>17012003</v>
      </c>
      <c r="L20" s="165">
        <v>17012004</v>
      </c>
      <c r="M20" s="165">
        <v>17012004</v>
      </c>
      <c r="O20">
        <v>17012003</v>
      </c>
      <c r="P20">
        <v>17012003</v>
      </c>
      <c r="R20">
        <v>17012004</v>
      </c>
      <c r="S20">
        <v>17012004</v>
      </c>
    </row>
    <row r="21" spans="1:19" x14ac:dyDescent="0.3">
      <c r="A21" s="82" t="s">
        <v>166</v>
      </c>
      <c r="B21" s="96"/>
      <c r="C21" s="84">
        <v>3</v>
      </c>
      <c r="D21" s="101" t="s">
        <v>53</v>
      </c>
      <c r="E21" s="97" t="s">
        <v>53</v>
      </c>
      <c r="I21" s="97" t="s">
        <v>53</v>
      </c>
      <c r="J21" s="97" t="s">
        <v>53</v>
      </c>
      <c r="L21" s="177" t="s">
        <v>53</v>
      </c>
      <c r="M21" s="177" t="s">
        <v>53</v>
      </c>
      <c r="O21" t="s">
        <v>53</v>
      </c>
      <c r="P21" t="s">
        <v>53</v>
      </c>
      <c r="R21" t="s">
        <v>53</v>
      </c>
      <c r="S21" t="s">
        <v>53</v>
      </c>
    </row>
    <row r="22" spans="1:19" x14ac:dyDescent="0.3">
      <c r="A22" s="82" t="s">
        <v>167</v>
      </c>
      <c r="B22" s="96"/>
      <c r="C22" s="84">
        <v>10</v>
      </c>
      <c r="D22" s="97"/>
      <c r="E22" s="97"/>
      <c r="I22" s="97"/>
      <c r="J22" s="97"/>
      <c r="L22" s="177"/>
      <c r="M22" s="177"/>
    </row>
    <row r="23" spans="1:19" x14ac:dyDescent="0.3">
      <c r="A23" s="82" t="s">
        <v>168</v>
      </c>
      <c r="B23" s="96"/>
      <c r="C23" s="84">
        <v>3</v>
      </c>
      <c r="D23" s="101" t="s">
        <v>54</v>
      </c>
      <c r="E23" s="101" t="s">
        <v>54</v>
      </c>
      <c r="I23" s="101" t="s">
        <v>54</v>
      </c>
      <c r="J23" s="101" t="s">
        <v>54</v>
      </c>
      <c r="L23" s="102" t="s">
        <v>54</v>
      </c>
      <c r="M23" s="102" t="s">
        <v>54</v>
      </c>
      <c r="O23" t="s">
        <v>54</v>
      </c>
      <c r="P23" t="s">
        <v>54</v>
      </c>
      <c r="R23" t="s">
        <v>54</v>
      </c>
      <c r="S23" t="s">
        <v>54</v>
      </c>
    </row>
    <row r="24" spans="1:19" x14ac:dyDescent="0.3">
      <c r="A24" s="82" t="s">
        <v>169</v>
      </c>
      <c r="B24" s="83" t="s">
        <v>47</v>
      </c>
      <c r="C24" s="84">
        <v>40</v>
      </c>
      <c r="D24" s="97"/>
      <c r="E24" s="97"/>
      <c r="G24" s="27"/>
      <c r="H24" s="27"/>
      <c r="I24" s="97"/>
      <c r="J24" s="97"/>
      <c r="L24" s="177"/>
      <c r="M24" s="177"/>
    </row>
    <row r="25" spans="1:19" x14ac:dyDescent="0.3">
      <c r="A25" s="82" t="s">
        <v>170</v>
      </c>
      <c r="B25" s="96"/>
      <c r="C25" s="84">
        <v>3</v>
      </c>
      <c r="D25" s="102" t="s">
        <v>63</v>
      </c>
      <c r="E25" s="102" t="s">
        <v>63</v>
      </c>
      <c r="G25" s="27"/>
      <c r="H25" s="27"/>
      <c r="I25" s="102" t="s">
        <v>63</v>
      </c>
      <c r="J25" s="102" t="s">
        <v>63</v>
      </c>
      <c r="L25" s="102" t="s">
        <v>63</v>
      </c>
      <c r="M25" s="102" t="s">
        <v>63</v>
      </c>
      <c r="O25" t="s">
        <v>63</v>
      </c>
      <c r="P25" t="s">
        <v>63</v>
      </c>
      <c r="R25" t="s">
        <v>63</v>
      </c>
      <c r="S25" t="s">
        <v>63</v>
      </c>
    </row>
    <row r="26" spans="1:19" x14ac:dyDescent="0.3">
      <c r="A26" s="82" t="s">
        <v>171</v>
      </c>
      <c r="B26" s="96"/>
      <c r="C26" s="84">
        <v>2</v>
      </c>
      <c r="D26" s="98" t="s">
        <v>239</v>
      </c>
      <c r="E26" s="97" t="s">
        <v>239</v>
      </c>
      <c r="G26" s="5"/>
      <c r="H26" s="5"/>
      <c r="I26" s="97" t="s">
        <v>239</v>
      </c>
      <c r="J26" s="97" t="s">
        <v>239</v>
      </c>
      <c r="K26" s="167"/>
      <c r="L26" s="177" t="s">
        <v>239</v>
      </c>
      <c r="M26" s="177" t="s">
        <v>239</v>
      </c>
      <c r="O26" t="s">
        <v>239</v>
      </c>
      <c r="P26" t="s">
        <v>239</v>
      </c>
      <c r="R26" t="s">
        <v>239</v>
      </c>
      <c r="S26" t="s">
        <v>239</v>
      </c>
    </row>
    <row r="27" spans="1:19" x14ac:dyDescent="0.3">
      <c r="A27" s="82" t="s">
        <v>172</v>
      </c>
      <c r="B27" s="96"/>
      <c r="C27" s="84">
        <v>2</v>
      </c>
      <c r="D27" s="97"/>
      <c r="E27" s="97"/>
      <c r="I27" s="97"/>
      <c r="J27" s="97"/>
      <c r="L27" s="177"/>
      <c r="M27" s="177"/>
    </row>
    <row r="28" spans="1:19" x14ac:dyDescent="0.3">
      <c r="A28" s="82" t="s">
        <v>167</v>
      </c>
      <c r="B28" s="96"/>
      <c r="C28" s="84">
        <v>35</v>
      </c>
      <c r="D28" s="97"/>
      <c r="E28" s="97"/>
      <c r="I28" s="97"/>
      <c r="J28" s="97"/>
      <c r="L28" s="177"/>
      <c r="M28" s="177"/>
    </row>
    <row r="29" spans="1:19" x14ac:dyDescent="0.3">
      <c r="D29" s="23"/>
      <c r="E29" s="23"/>
    </row>
    <row r="30" spans="1:19" ht="23.4" x14ac:dyDescent="0.45">
      <c r="D30" s="123" t="s">
        <v>193</v>
      </c>
      <c r="E30" s="123"/>
      <c r="I30" s="123" t="s">
        <v>193</v>
      </c>
      <c r="M30" s="123" t="s">
        <v>193</v>
      </c>
    </row>
    <row r="31" spans="1:19" ht="23.4" x14ac:dyDescent="0.45">
      <c r="C31" s="123" t="s">
        <v>174</v>
      </c>
      <c r="D31" s="123" t="s">
        <v>52</v>
      </c>
      <c r="E31" s="123">
        <v>1</v>
      </c>
      <c r="I31" s="123">
        <v>1</v>
      </c>
      <c r="M31" s="123">
        <v>1</v>
      </c>
    </row>
    <row r="32" spans="1:19" ht="66" customHeight="1" x14ac:dyDescent="0.3">
      <c r="C32" t="s">
        <v>189</v>
      </c>
      <c r="D32" s="165" t="s">
        <v>243</v>
      </c>
      <c r="E32" s="165" t="s">
        <v>243</v>
      </c>
      <c r="F32" t="s">
        <v>243</v>
      </c>
      <c r="I32" s="165" t="str">
        <f>E32</f>
        <v>2020-01-17</v>
      </c>
      <c r="J32" t="s">
        <v>243</v>
      </c>
      <c r="L32" t="s">
        <v>243</v>
      </c>
      <c r="M32" s="165" t="str">
        <f>E32</f>
        <v>2020-01-17</v>
      </c>
    </row>
    <row r="33" spans="3:13" ht="73.5" customHeight="1" x14ac:dyDescent="0.3">
      <c r="C33" t="s">
        <v>190</v>
      </c>
      <c r="D33" s="171" t="str">
        <f>"13:30:11"</f>
        <v>13:30:11</v>
      </c>
      <c r="E33" s="77" t="str">
        <f>D33</f>
        <v>13:30:11</v>
      </c>
      <c r="F33" t="s">
        <v>244</v>
      </c>
      <c r="I33" s="165" t="str">
        <f>E33</f>
        <v>13:30:11</v>
      </c>
      <c r="J33" t="s">
        <v>244</v>
      </c>
      <c r="L33" t="s">
        <v>244</v>
      </c>
      <c r="M33" s="165" t="str">
        <f>E33</f>
        <v>13:30:11</v>
      </c>
    </row>
    <row r="34" spans="3:13" ht="105.75" customHeight="1" x14ac:dyDescent="0.3">
      <c r="C34" t="s">
        <v>191</v>
      </c>
      <c r="D34" s="170" t="str">
        <f>D14</f>
        <v>COMCO      CB13:30:11</v>
      </c>
      <c r="E34" s="170" t="str">
        <f>D34</f>
        <v>COMCO      CB13:30:11</v>
      </c>
      <c r="F34" t="s">
        <v>241</v>
      </c>
      <c r="I34" s="165" t="str">
        <f>E34</f>
        <v>COMCO      CB13:30:11</v>
      </c>
      <c r="J34" t="s">
        <v>241</v>
      </c>
      <c r="L34" t="s">
        <v>241</v>
      </c>
      <c r="M34" s="91" t="str">
        <f>E34</f>
        <v>COMCO      CB13:30:11</v>
      </c>
    </row>
    <row r="35" spans="3:13" x14ac:dyDescent="0.3">
      <c r="C35" t="s">
        <v>192</v>
      </c>
      <c r="D35" s="27" t="s">
        <v>62</v>
      </c>
      <c r="E35" s="27" t="s">
        <v>51</v>
      </c>
      <c r="F35" t="s">
        <v>51</v>
      </c>
      <c r="I35" s="23" t="s">
        <v>62</v>
      </c>
      <c r="J35" t="s">
        <v>62</v>
      </c>
      <c r="L35" t="s">
        <v>51</v>
      </c>
      <c r="M35" s="23" t="s">
        <v>51</v>
      </c>
    </row>
    <row r="36" spans="3:13" x14ac:dyDescent="0.3">
      <c r="C36" t="s">
        <v>11</v>
      </c>
      <c r="D36" s="94" t="s">
        <v>242</v>
      </c>
      <c r="E36" s="94" t="s">
        <v>242</v>
      </c>
      <c r="F36" t="s">
        <v>242</v>
      </c>
      <c r="I36" s="131" t="str">
        <f>E36</f>
        <v>0,04</v>
      </c>
      <c r="J36" s="132" t="s">
        <v>242</v>
      </c>
      <c r="K36" s="132"/>
      <c r="L36" s="132" t="s">
        <v>242</v>
      </c>
      <c r="M36" s="131" t="str">
        <f>E36</f>
        <v>0,04</v>
      </c>
    </row>
    <row r="37" spans="3:13" x14ac:dyDescent="0.3">
      <c r="C37" t="s">
        <v>194</v>
      </c>
      <c r="D37" s="86" t="s">
        <v>202</v>
      </c>
      <c r="E37" s="86" t="s">
        <v>202</v>
      </c>
      <c r="F37" t="s">
        <v>202</v>
      </c>
      <c r="I37" s="169" t="str">
        <f>E37</f>
        <v>Vacation Reglement Transactions</v>
      </c>
      <c r="J37" s="132" t="s">
        <v>202</v>
      </c>
      <c r="K37" s="132"/>
      <c r="L37" s="132" t="s">
        <v>202</v>
      </c>
      <c r="M37" s="169" t="str">
        <f>E37</f>
        <v>Vacation Reglement Transactions</v>
      </c>
    </row>
    <row r="38" spans="3:13" x14ac:dyDescent="0.3">
      <c r="D38" s="23"/>
      <c r="E38" s="23"/>
    </row>
    <row r="39" spans="3:13" x14ac:dyDescent="0.3">
      <c r="D39" s="23"/>
      <c r="E39" s="23"/>
    </row>
    <row r="40" spans="3:13" x14ac:dyDescent="0.3">
      <c r="D40" s="23"/>
      <c r="E40" s="23"/>
    </row>
    <row r="41" spans="3:13" ht="23.4" x14ac:dyDescent="0.45">
      <c r="D41" s="123" t="s">
        <v>195</v>
      </c>
      <c r="E41" s="124"/>
    </row>
    <row r="42" spans="3:13" x14ac:dyDescent="0.3">
      <c r="C42" t="s">
        <v>196</v>
      </c>
      <c r="D42" s="117" t="str">
        <f>D12</f>
        <v>C0009999</v>
      </c>
      <c r="E42" s="5" t="s">
        <v>221</v>
      </c>
    </row>
    <row r="43" spans="3:13" x14ac:dyDescent="0.3">
      <c r="C43" t="s">
        <v>197</v>
      </c>
      <c r="D43" s="23" t="s">
        <v>227</v>
      </c>
      <c r="E43" s="5" t="s">
        <v>227</v>
      </c>
    </row>
    <row r="44" spans="3:13" ht="48.75" customHeight="1" x14ac:dyDescent="0.3">
      <c r="C44" t="s">
        <v>189</v>
      </c>
      <c r="D44" s="165" t="s">
        <v>243</v>
      </c>
      <c r="E44" s="79" t="s">
        <v>243</v>
      </c>
    </row>
    <row r="45" spans="3:13" ht="54" customHeight="1" x14ac:dyDescent="0.3">
      <c r="C45" t="s">
        <v>190</v>
      </c>
      <c r="D45" s="77" t="str">
        <f>D33</f>
        <v>13:30:11</v>
      </c>
      <c r="E45" s="137" t="s">
        <v>244</v>
      </c>
    </row>
    <row r="46" spans="3:13" ht="85.5" customHeight="1" x14ac:dyDescent="0.3">
      <c r="C46" t="s">
        <v>198</v>
      </c>
      <c r="D46" s="91" t="str">
        <f>D34</f>
        <v>COMCO      CB13:30:11</v>
      </c>
      <c r="E46" s="79" t="s">
        <v>241</v>
      </c>
    </row>
    <row r="47" spans="3:13" x14ac:dyDescent="0.3">
      <c r="C47" t="s">
        <v>192</v>
      </c>
      <c r="D47" s="23" t="s">
        <v>62</v>
      </c>
      <c r="E47" s="5" t="s">
        <v>62</v>
      </c>
    </row>
    <row r="48" spans="3:13" x14ac:dyDescent="0.3">
      <c r="C48" t="s">
        <v>11</v>
      </c>
      <c r="D48" s="94" t="str">
        <f>D36</f>
        <v>0,04</v>
      </c>
      <c r="E48" s="119" t="s">
        <v>242</v>
      </c>
    </row>
    <row r="49" spans="1:24" x14ac:dyDescent="0.3">
      <c r="C49" t="s">
        <v>199</v>
      </c>
      <c r="D49" s="90" t="s">
        <v>202</v>
      </c>
      <c r="E49" s="5" t="s">
        <v>202</v>
      </c>
    </row>
    <row r="50" spans="1:24" x14ac:dyDescent="0.3">
      <c r="C50" t="s">
        <v>200</v>
      </c>
      <c r="D50" s="117" t="s">
        <v>201</v>
      </c>
      <c r="E50" s="5" t="s">
        <v>201</v>
      </c>
    </row>
    <row r="51" spans="1:24" x14ac:dyDescent="0.3">
      <c r="D51" s="23"/>
      <c r="E51" s="23"/>
    </row>
    <row r="52" spans="1:24" x14ac:dyDescent="0.3">
      <c r="D52" s="23"/>
      <c r="E52" s="23"/>
    </row>
    <row r="53" spans="1:24" x14ac:dyDescent="0.3">
      <c r="A53" s="149" t="s">
        <v>224</v>
      </c>
      <c r="E53"/>
      <c r="G53"/>
      <c r="H53"/>
    </row>
    <row r="54" spans="1:24" ht="28.8" x14ac:dyDescent="0.3">
      <c r="A54" s="82" t="s">
        <v>152</v>
      </c>
      <c r="B54" s="82" t="s">
        <v>153</v>
      </c>
      <c r="C54" s="82" t="s">
        <v>154</v>
      </c>
      <c r="D54" s="82" t="s">
        <v>155</v>
      </c>
      <c r="E54" s="82" t="s">
        <v>156</v>
      </c>
      <c r="F54" s="82" t="s">
        <v>209</v>
      </c>
      <c r="G54" s="82" t="s">
        <v>158</v>
      </c>
      <c r="H54" s="82" t="s">
        <v>159</v>
      </c>
      <c r="I54" s="82" t="s">
        <v>160</v>
      </c>
      <c r="J54" s="82" t="s">
        <v>161</v>
      </c>
      <c r="K54" s="82" t="s">
        <v>162</v>
      </c>
      <c r="L54" s="82" t="s">
        <v>163</v>
      </c>
      <c r="M54" s="82" t="s">
        <v>164</v>
      </c>
      <c r="N54" s="82" t="s">
        <v>165</v>
      </c>
      <c r="O54" s="82" t="s">
        <v>166</v>
      </c>
      <c r="P54" s="82" t="s">
        <v>167</v>
      </c>
      <c r="Q54" s="82" t="s">
        <v>168</v>
      </c>
      <c r="R54" s="82" t="s">
        <v>169</v>
      </c>
      <c r="S54" s="82" t="s">
        <v>170</v>
      </c>
      <c r="T54" s="82" t="s">
        <v>171</v>
      </c>
      <c r="U54" s="82" t="s">
        <v>172</v>
      </c>
      <c r="V54" s="82" t="s">
        <v>167</v>
      </c>
      <c r="W54" s="164" t="s">
        <v>229</v>
      </c>
      <c r="X54" s="164" t="s">
        <v>230</v>
      </c>
    </row>
    <row r="55" spans="1:24" x14ac:dyDescent="0.3">
      <c r="A55" s="82">
        <v>1</v>
      </c>
      <c r="B55" s="82">
        <f>A55+A56</f>
        <v>4</v>
      </c>
      <c r="C55" s="82">
        <f>B55+B56</f>
        <v>12</v>
      </c>
      <c r="D55" s="82">
        <f t="shared" ref="D55:V55" si="0">C55+C56</f>
        <v>14</v>
      </c>
      <c r="E55" s="82">
        <f t="shared" si="0"/>
        <v>31</v>
      </c>
      <c r="F55" s="82">
        <f t="shared" si="0"/>
        <v>32</v>
      </c>
      <c r="G55" s="82">
        <f t="shared" si="0"/>
        <v>49</v>
      </c>
      <c r="H55" s="82">
        <f t="shared" si="0"/>
        <v>84</v>
      </c>
      <c r="I55" s="82">
        <f t="shared" si="0"/>
        <v>119</v>
      </c>
      <c r="J55" s="82">
        <f t="shared" si="0"/>
        <v>122</v>
      </c>
      <c r="K55" s="82">
        <f t="shared" si="0"/>
        <v>130</v>
      </c>
      <c r="L55" s="82">
        <f t="shared" si="0"/>
        <v>131</v>
      </c>
      <c r="M55" s="82">
        <f t="shared" si="0"/>
        <v>151</v>
      </c>
      <c r="N55" s="82">
        <f t="shared" si="0"/>
        <v>152</v>
      </c>
      <c r="O55" s="82">
        <f t="shared" si="0"/>
        <v>160</v>
      </c>
      <c r="P55" s="82">
        <f t="shared" si="0"/>
        <v>163</v>
      </c>
      <c r="Q55" s="82">
        <f t="shared" si="0"/>
        <v>173</v>
      </c>
      <c r="R55" s="82">
        <f t="shared" si="0"/>
        <v>176</v>
      </c>
      <c r="S55" s="82">
        <f t="shared" si="0"/>
        <v>216</v>
      </c>
      <c r="T55" s="82">
        <f t="shared" si="0"/>
        <v>219</v>
      </c>
      <c r="U55" s="82">
        <f t="shared" si="0"/>
        <v>221</v>
      </c>
      <c r="V55" s="82">
        <f t="shared" si="0"/>
        <v>223</v>
      </c>
      <c r="W55" s="164"/>
      <c r="X55" s="164"/>
    </row>
    <row r="56" spans="1:24" x14ac:dyDescent="0.3">
      <c r="A56" s="84">
        <v>3</v>
      </c>
      <c r="B56" s="84">
        <v>8</v>
      </c>
      <c r="C56" s="84">
        <v>2</v>
      </c>
      <c r="D56" s="84">
        <v>17</v>
      </c>
      <c r="E56" s="84">
        <v>1</v>
      </c>
      <c r="F56" s="84">
        <v>17</v>
      </c>
      <c r="G56" s="84">
        <v>35</v>
      </c>
      <c r="H56" s="84">
        <v>35</v>
      </c>
      <c r="I56" s="84">
        <v>3</v>
      </c>
      <c r="J56" s="84">
        <v>8</v>
      </c>
      <c r="K56" s="84">
        <v>1</v>
      </c>
      <c r="L56" s="84">
        <v>20</v>
      </c>
      <c r="M56" s="84">
        <v>1</v>
      </c>
      <c r="N56" s="84">
        <v>8</v>
      </c>
      <c r="O56" s="84">
        <v>3</v>
      </c>
      <c r="P56" s="84">
        <v>10</v>
      </c>
      <c r="Q56" s="84">
        <v>3</v>
      </c>
      <c r="R56" s="84">
        <v>40</v>
      </c>
      <c r="S56" s="84">
        <v>3</v>
      </c>
      <c r="T56" s="84">
        <v>2</v>
      </c>
      <c r="U56" s="84">
        <v>2</v>
      </c>
      <c r="V56" s="84">
        <v>35</v>
      </c>
      <c r="W56" s="164"/>
      <c r="X56" s="164"/>
    </row>
    <row r="57" spans="1:24" x14ac:dyDescent="0.3">
      <c r="E57"/>
      <c r="G57"/>
      <c r="H57"/>
      <c r="W57" s="154" t="s">
        <v>122</v>
      </c>
    </row>
    <row r="58" spans="1:24" x14ac:dyDescent="0.3">
      <c r="A58" s="127" t="s">
        <v>66</v>
      </c>
      <c r="B58" s="87" t="s">
        <v>238</v>
      </c>
      <c r="C58" s="98" t="s">
        <v>49</v>
      </c>
      <c r="D58" s="98">
        <v>467190000</v>
      </c>
      <c r="E58" s="101" t="s">
        <v>85</v>
      </c>
      <c r="F58" s="2" t="s">
        <v>258</v>
      </c>
      <c r="G58" s="85" t="s">
        <v>237</v>
      </c>
      <c r="H58" s="91" t="s">
        <v>241</v>
      </c>
      <c r="I58" s="97"/>
      <c r="J58" s="97"/>
      <c r="K58" s="118" t="s">
        <v>62</v>
      </c>
      <c r="L58" s="94" t="s">
        <v>242</v>
      </c>
      <c r="M58" s="100" t="s">
        <v>52</v>
      </c>
      <c r="N58" s="91">
        <v>17012002</v>
      </c>
      <c r="O58" s="101" t="s">
        <v>53</v>
      </c>
      <c r="P58" s="97"/>
      <c r="Q58" s="101" t="s">
        <v>54</v>
      </c>
      <c r="R58" s="97"/>
      <c r="S58" s="102" t="s">
        <v>63</v>
      </c>
      <c r="T58" s="98" t="s">
        <v>239</v>
      </c>
      <c r="U58" s="97"/>
      <c r="V58" s="97"/>
      <c r="W58" s="162" t="str">
        <f t="shared" ref="W58:W63" si="1">MID(A58,1,3)&amp;REPT(" ",3-LEN(MID(A58,1,3)))&amp;MID(B58,1,8)&amp;REPT(" ",8-LEN(MID(B58,1,8)))&amp;MID(C58,1,2)&amp;REPT(" ",2-LEN(MID(C58,1,2)))&amp;MID(D58,1,17)&amp;REPT(" ",17-LEN(MID(D58,1,17)))&amp;MID(E58,1,1)&amp;REPT(" ",1-LEN(MID(E58,1,1)))&amp;MID(F58,1,17)&amp;REPT(" ",17-LEN(MID(F58,1,17)))&amp;MID(G58,1,35)&amp;REPT(" ",35-LEN(MID(G58,1,35)))&amp;MID(H58,1,35)&amp;REPT(" ",35-LEN(MID(H58,1,35)))&amp;MID(I58,1,3)&amp;REPT(" ",3-LEN(MID(I58,1,3)))&amp;MID(J58,1,8)&amp;REPT(" ",8-LEN(MID(J58,1,8)))&amp;MID(K58,1,1)&amp;REPT(" ",1-LEN(MID(K58,1,1)))&amp;MID(L58,1,20)&amp;REPT(" ",20-LEN(MID(L58,1,20)))&amp;MID(M58,1,1)&amp;REPT(" ",1-LEN(MID(M58,1,1)))&amp;MID(N58,1,8)&amp;REPT(" ",8-LEN(MID(N58,1,8)))&amp;MID(O58,1,3)&amp;REPT(" ",3-LEN(MID(O58,1,3)))&amp;MID(P58,1,10)&amp;REPT(" ",10-LEN(MID(P58,1,10)))&amp;MID(Q58,1,3)&amp;REPT(" ",3-LEN(MID(Q58,1,3)))&amp;MID(R58,1,40)&amp;REPT(" ",40-LEN(MID(R58,1,40)))&amp;MID(S58,1,3)&amp;REPT(" ",3-LEN(MID(S58,1,3)))&amp;MID(T58,1,2)&amp;REPT(" ",2-LEN(MID(T58,1,2)))&amp;MID(U58,1,2)&amp;REPT(" ",2-LEN(MID(U58,1,2)))&amp;MID(V58,1,35)&amp;REPT(" ",35-LEN(MID(V58,1,35)))</f>
        <v xml:space="preserve">EPC17012020OD467190000        XC0009999         EPC 01-2020                        COMCO      CB13:30:11                         D0,04                N17012002EUR          E--                                        002A2                                     </v>
      </c>
      <c r="X58">
        <f t="shared" ref="X58:X63" si="2">LEN(W58)</f>
        <v>257</v>
      </c>
    </row>
    <row r="59" spans="1:24" x14ac:dyDescent="0.3">
      <c r="A59" s="127" t="s">
        <v>66</v>
      </c>
      <c r="B59" s="87" t="s">
        <v>238</v>
      </c>
      <c r="C59" s="98" t="s">
        <v>49</v>
      </c>
      <c r="D59" s="99">
        <v>708290000</v>
      </c>
      <c r="E59" s="97" t="s">
        <v>50</v>
      </c>
      <c r="F59" s="97" t="s">
        <v>240</v>
      </c>
      <c r="G59" s="85" t="s">
        <v>237</v>
      </c>
      <c r="H59" s="91" t="s">
        <v>241</v>
      </c>
      <c r="I59" s="97"/>
      <c r="J59" s="97"/>
      <c r="K59" s="118" t="s">
        <v>51</v>
      </c>
      <c r="L59" s="94" t="s">
        <v>242</v>
      </c>
      <c r="M59" s="100" t="s">
        <v>52</v>
      </c>
      <c r="N59" s="91">
        <v>17012002</v>
      </c>
      <c r="O59" s="97" t="s">
        <v>53</v>
      </c>
      <c r="P59" s="97"/>
      <c r="Q59" s="101" t="s">
        <v>54</v>
      </c>
      <c r="R59" s="97"/>
      <c r="S59" s="102" t="s">
        <v>63</v>
      </c>
      <c r="T59" s="97" t="s">
        <v>239</v>
      </c>
      <c r="U59" s="97"/>
      <c r="V59" s="97"/>
      <c r="W59" s="162" t="str">
        <f t="shared" si="1"/>
        <v xml:space="preserve">EPC17012020OD708290000        H01R1R000         EPC 01-2020                        COMCO      CB13:30:11                         C0,04                N17012002EUR          E--                                        002A2                                     </v>
      </c>
      <c r="X59">
        <f t="shared" si="2"/>
        <v>257</v>
      </c>
    </row>
    <row r="60" spans="1:24" x14ac:dyDescent="0.3">
      <c r="A60" s="98" t="s">
        <v>126</v>
      </c>
      <c r="B60" s="87" t="s">
        <v>238</v>
      </c>
      <c r="C60" s="98" t="s">
        <v>49</v>
      </c>
      <c r="D60" s="99">
        <v>512300000</v>
      </c>
      <c r="E60" s="97"/>
      <c r="F60" s="97"/>
      <c r="G60" s="91" t="s">
        <v>237</v>
      </c>
      <c r="H60" s="91" t="s">
        <v>241</v>
      </c>
      <c r="I60" s="97" t="s">
        <v>257</v>
      </c>
      <c r="J60" s="97"/>
      <c r="K60" s="118" t="s">
        <v>62</v>
      </c>
      <c r="L60" s="131" t="s">
        <v>242</v>
      </c>
      <c r="M60" s="100" t="s">
        <v>52</v>
      </c>
      <c r="N60" s="91">
        <v>17012003</v>
      </c>
      <c r="O60" s="97" t="s">
        <v>53</v>
      </c>
      <c r="P60" s="97"/>
      <c r="Q60" s="101" t="s">
        <v>54</v>
      </c>
      <c r="R60" s="97"/>
      <c r="S60" s="102" t="s">
        <v>63</v>
      </c>
      <c r="T60" s="97" t="s">
        <v>239</v>
      </c>
      <c r="U60" s="97"/>
      <c r="V60" s="97"/>
      <c r="W60" s="162" t="str">
        <f t="shared" si="1"/>
        <v xml:space="preserve">CMB17012020OD512300000                          EPC 01-2020                        COMCO      CB13:30:11              VIR        D0,04                N17012003EUR          E--                                        002A2                                     </v>
      </c>
      <c r="X60">
        <f t="shared" si="2"/>
        <v>257</v>
      </c>
    </row>
    <row r="61" spans="1:24" x14ac:dyDescent="0.3">
      <c r="A61" s="98" t="s">
        <v>126</v>
      </c>
      <c r="B61" s="87" t="s">
        <v>238</v>
      </c>
      <c r="C61" s="98" t="s">
        <v>49</v>
      </c>
      <c r="D61" s="99">
        <v>580310000</v>
      </c>
      <c r="E61" s="97"/>
      <c r="F61" s="97"/>
      <c r="G61" s="91" t="s">
        <v>237</v>
      </c>
      <c r="H61" s="91" t="s">
        <v>241</v>
      </c>
      <c r="I61" s="97"/>
      <c r="J61" s="97"/>
      <c r="K61" s="118" t="s">
        <v>51</v>
      </c>
      <c r="L61" s="131" t="s">
        <v>242</v>
      </c>
      <c r="M61" s="100" t="s">
        <v>52</v>
      </c>
      <c r="N61" s="91">
        <v>17012003</v>
      </c>
      <c r="O61" s="97" t="s">
        <v>53</v>
      </c>
      <c r="P61" s="97"/>
      <c r="Q61" s="101" t="s">
        <v>54</v>
      </c>
      <c r="R61" s="97"/>
      <c r="S61" s="102" t="s">
        <v>63</v>
      </c>
      <c r="T61" s="97" t="s">
        <v>239</v>
      </c>
      <c r="U61" s="97"/>
      <c r="V61" s="97"/>
      <c r="W61" s="162" t="str">
        <f t="shared" si="1"/>
        <v xml:space="preserve">CMB17012020OD580310000                          EPC 01-2020                        COMCO      CB13:30:11                         C0,04                N17012003EUR          E--                                        002A2                                     </v>
      </c>
      <c r="X61">
        <f t="shared" si="2"/>
        <v>257</v>
      </c>
    </row>
    <row r="62" spans="1:24" x14ac:dyDescent="0.3">
      <c r="A62" s="176" t="s">
        <v>127</v>
      </c>
      <c r="B62" s="87" t="s">
        <v>238</v>
      </c>
      <c r="C62" s="176" t="s">
        <v>49</v>
      </c>
      <c r="D62" s="180">
        <v>580310000</v>
      </c>
      <c r="E62" s="177"/>
      <c r="F62" s="177"/>
      <c r="G62" s="165" t="s">
        <v>237</v>
      </c>
      <c r="H62" s="165" t="s">
        <v>241</v>
      </c>
      <c r="I62" s="177"/>
      <c r="J62" s="177"/>
      <c r="K62" s="178" t="s">
        <v>62</v>
      </c>
      <c r="L62" s="131" t="s">
        <v>242</v>
      </c>
      <c r="M62" s="179" t="s">
        <v>52</v>
      </c>
      <c r="N62" s="165">
        <v>17012004</v>
      </c>
      <c r="O62" s="177" t="s">
        <v>53</v>
      </c>
      <c r="P62" s="177"/>
      <c r="Q62" s="102" t="s">
        <v>54</v>
      </c>
      <c r="R62" s="177"/>
      <c r="S62" s="102" t="s">
        <v>63</v>
      </c>
      <c r="T62" s="177" t="s">
        <v>239</v>
      </c>
      <c r="U62" s="177"/>
      <c r="V62" s="177"/>
      <c r="W62" s="162" t="str">
        <f t="shared" si="1"/>
        <v xml:space="preserve">CMR17012020OD580310000                          EPC 01-2020                        COMCO      CB13:30:11                         D0,04                N17012004EUR          E--                                        002A2                                     </v>
      </c>
      <c r="X62">
        <f t="shared" si="2"/>
        <v>257</v>
      </c>
    </row>
    <row r="63" spans="1:24" x14ac:dyDescent="0.3">
      <c r="A63" s="176" t="s">
        <v>127</v>
      </c>
      <c r="B63" s="87" t="s">
        <v>238</v>
      </c>
      <c r="C63" s="176" t="s">
        <v>49</v>
      </c>
      <c r="D63" s="180">
        <v>512391000</v>
      </c>
      <c r="E63" s="177"/>
      <c r="F63" s="177"/>
      <c r="G63" s="165" t="s">
        <v>237</v>
      </c>
      <c r="H63" s="165" t="s">
        <v>241</v>
      </c>
      <c r="I63" s="177" t="s">
        <v>257</v>
      </c>
      <c r="J63" s="177"/>
      <c r="K63" s="178" t="s">
        <v>51</v>
      </c>
      <c r="L63" s="131" t="s">
        <v>242</v>
      </c>
      <c r="M63" s="179" t="s">
        <v>52</v>
      </c>
      <c r="N63" s="165">
        <v>17012004</v>
      </c>
      <c r="O63" s="177" t="s">
        <v>53</v>
      </c>
      <c r="P63" s="177"/>
      <c r="Q63" s="102" t="s">
        <v>54</v>
      </c>
      <c r="R63" s="177"/>
      <c r="S63" s="102" t="s">
        <v>63</v>
      </c>
      <c r="T63" s="177" t="s">
        <v>239</v>
      </c>
      <c r="U63" s="177"/>
      <c r="V63" s="177"/>
      <c r="W63" s="162" t="str">
        <f t="shared" si="1"/>
        <v xml:space="preserve">CMR17012020OD512391000                          EPC 01-2020                        COMCO      CB13:30:11              VIR        C0,04                N17012004EUR          E--                                        002A2                                     </v>
      </c>
      <c r="X63">
        <f t="shared" si="2"/>
        <v>257</v>
      </c>
    </row>
    <row r="64" spans="1:24" x14ac:dyDescent="0.3">
      <c r="A64" s="155" t="s">
        <v>225</v>
      </c>
      <c r="E64"/>
      <c r="G64"/>
      <c r="H64"/>
    </row>
    <row r="65" spans="1:10" x14ac:dyDescent="0.3">
      <c r="A65" s="82" t="s">
        <v>189</v>
      </c>
      <c r="B65" s="82" t="s">
        <v>190</v>
      </c>
      <c r="C65" s="82" t="s">
        <v>191</v>
      </c>
      <c r="D65" s="82" t="s">
        <v>192</v>
      </c>
      <c r="E65" s="82" t="s">
        <v>11</v>
      </c>
      <c r="F65" s="82" t="s">
        <v>194</v>
      </c>
      <c r="G65" s="164" t="s">
        <v>231</v>
      </c>
      <c r="H65"/>
    </row>
    <row r="66" spans="1:10" x14ac:dyDescent="0.3">
      <c r="A66" t="s">
        <v>243</v>
      </c>
      <c r="B66" s="172" t="s">
        <v>244</v>
      </c>
      <c r="C66" t="s">
        <v>241</v>
      </c>
      <c r="D66" t="s">
        <v>62</v>
      </c>
      <c r="E66" t="s">
        <v>242</v>
      </c>
      <c r="F66" t="s">
        <v>202</v>
      </c>
      <c r="G66" t="str">
        <f>A66&amp;";"&amp;B66&amp;";"&amp;C66&amp;";"&amp;D66&amp;";"&amp;E66&amp;";"&amp;F66</f>
        <v>2020-01-17;13:30:11;COMCO      CB13:30:11;D;0,04;Vacation Reglement Transactions</v>
      </c>
      <c r="H66"/>
    </row>
    <row r="67" spans="1:10" x14ac:dyDescent="0.3">
      <c r="A67" t="s">
        <v>243</v>
      </c>
      <c r="B67" t="s">
        <v>244</v>
      </c>
      <c r="C67" t="s">
        <v>241</v>
      </c>
      <c r="D67" t="s">
        <v>51</v>
      </c>
      <c r="E67" t="s">
        <v>242</v>
      </c>
      <c r="F67" t="s">
        <v>202</v>
      </c>
      <c r="G67" t="str">
        <f>A67&amp;";"&amp;B67&amp;";"&amp;C67&amp;";"&amp;D67&amp;";"&amp;E67&amp;";"&amp;F67</f>
        <v>2020-01-17;13:30:11;COMCO      CB13:30:11;C;0,04;Vacation Reglement Transactions</v>
      </c>
      <c r="H67"/>
    </row>
    <row r="68" spans="1:10" x14ac:dyDescent="0.3">
      <c r="A68" t="s">
        <v>243</v>
      </c>
      <c r="B68" t="s">
        <v>244</v>
      </c>
      <c r="C68" t="s">
        <v>241</v>
      </c>
      <c r="D68" t="s">
        <v>62</v>
      </c>
      <c r="E68" s="132" t="s">
        <v>242</v>
      </c>
      <c r="F68" s="132" t="s">
        <v>202</v>
      </c>
      <c r="G68" t="str">
        <f>A68&amp;";"&amp;B68&amp;";"&amp;C68&amp;";"&amp;D68&amp;";"&amp;E68&amp;";"&amp;F68</f>
        <v>2020-01-17;13:30:11;COMCO      CB13:30:11;D;0,04;Vacation Reglement Transactions</v>
      </c>
      <c r="H68"/>
    </row>
    <row r="69" spans="1:10" x14ac:dyDescent="0.3">
      <c r="A69" t="s">
        <v>243</v>
      </c>
      <c r="B69" t="s">
        <v>244</v>
      </c>
      <c r="C69" t="s">
        <v>241</v>
      </c>
      <c r="D69" t="s">
        <v>51</v>
      </c>
      <c r="E69" s="132" t="s">
        <v>242</v>
      </c>
      <c r="F69" s="132" t="s">
        <v>202</v>
      </c>
      <c r="G69" t="str">
        <f>A69&amp;";"&amp;B69&amp;";"&amp;C69&amp;";"&amp;D69&amp;";"&amp;E69&amp;";"&amp;F69</f>
        <v>2020-01-17;13:30:11;COMCO      CB13:30:11;C;0,04;Vacation Reglement Transactions</v>
      </c>
      <c r="H69"/>
    </row>
    <row r="70" spans="1:10" x14ac:dyDescent="0.3">
      <c r="A70" s="148" t="s">
        <v>195</v>
      </c>
      <c r="E70"/>
      <c r="G70"/>
      <c r="H70"/>
    </row>
    <row r="71" spans="1:10" x14ac:dyDescent="0.3">
      <c r="A71" s="82" t="s">
        <v>196</v>
      </c>
      <c r="B71" s="82" t="s">
        <v>197</v>
      </c>
      <c r="C71" s="82" t="s">
        <v>189</v>
      </c>
      <c r="D71" s="82" t="s">
        <v>190</v>
      </c>
      <c r="E71" s="82" t="s">
        <v>198</v>
      </c>
      <c r="F71" s="82" t="s">
        <v>192</v>
      </c>
      <c r="G71" s="82" t="s">
        <v>11</v>
      </c>
      <c r="H71" s="82" t="s">
        <v>199</v>
      </c>
      <c r="I71" s="82" t="s">
        <v>200</v>
      </c>
      <c r="J71" s="82" t="s">
        <v>232</v>
      </c>
    </row>
    <row r="72" spans="1:10" x14ac:dyDescent="0.3">
      <c r="A72" s="5" t="s">
        <v>221</v>
      </c>
      <c r="B72" s="5" t="s">
        <v>227</v>
      </c>
      <c r="C72" s="79" t="s">
        <v>243</v>
      </c>
      <c r="D72" s="137" t="s">
        <v>244</v>
      </c>
      <c r="E72" s="79" t="s">
        <v>241</v>
      </c>
      <c r="F72" s="5" t="s">
        <v>62</v>
      </c>
      <c r="G72" s="119" t="s">
        <v>242</v>
      </c>
      <c r="H72" s="5" t="s">
        <v>202</v>
      </c>
      <c r="I72" s="5" t="s">
        <v>201</v>
      </c>
      <c r="J72" t="str">
        <f>A72&amp;";"&amp;B72&amp;";"&amp;C72&amp;";"&amp;D72&amp;";"&amp;E72&amp;";"&amp;F72&amp;";"&amp;G72&amp;";"&amp;H72&amp;";"&amp;I72</f>
        <v>C000999;DC06983215;2020-01-17;13:30:11;COMCO      CB13:30:11;D;0,04;Vacation Reglement Transactions;NA</v>
      </c>
    </row>
    <row r="73" spans="1:10" x14ac:dyDescent="0.3">
      <c r="D73" s="23"/>
      <c r="E73" s="23"/>
    </row>
    <row r="74" spans="1:10" x14ac:dyDescent="0.3">
      <c r="D74" s="23"/>
      <c r="E74" s="23"/>
    </row>
    <row r="75" spans="1:10" x14ac:dyDescent="0.3">
      <c r="D75" s="23"/>
      <c r="E75" s="23"/>
    </row>
    <row r="76" spans="1:10" x14ac:dyDescent="0.3">
      <c r="D76" s="23"/>
      <c r="E76" s="23"/>
    </row>
    <row r="77" spans="1:10" x14ac:dyDescent="0.3">
      <c r="D77" s="23"/>
      <c r="E77" s="23"/>
    </row>
    <row r="78" spans="1:10" x14ac:dyDescent="0.3">
      <c r="D78" s="23"/>
      <c r="E78" s="23"/>
    </row>
    <row r="79" spans="1:10" x14ac:dyDescent="0.3">
      <c r="D79" s="23"/>
      <c r="E79" s="23"/>
    </row>
    <row r="80" spans="1:10" x14ac:dyDescent="0.3">
      <c r="D80" s="23"/>
      <c r="E80" s="23"/>
    </row>
    <row r="81" spans="4:5" x14ac:dyDescent="0.3">
      <c r="D81" s="23"/>
      <c r="E81" s="23"/>
    </row>
    <row r="82" spans="4:5" x14ac:dyDescent="0.3">
      <c r="D82" s="23"/>
      <c r="E82" s="23"/>
    </row>
    <row r="83" spans="4:5" x14ac:dyDescent="0.3">
      <c r="D83" s="23"/>
      <c r="E83" s="23"/>
    </row>
    <row r="84" spans="4:5" x14ac:dyDescent="0.3">
      <c r="D84" s="23"/>
      <c r="E84" s="23"/>
    </row>
    <row r="85" spans="4:5" x14ac:dyDescent="0.3">
      <c r="D85" s="23"/>
      <c r="E85" s="23"/>
    </row>
    <row r="86" spans="4:5" x14ac:dyDescent="0.3">
      <c r="D86" s="23"/>
      <c r="E86" s="23"/>
    </row>
    <row r="87" spans="4:5" x14ac:dyDescent="0.3">
      <c r="D87" s="23"/>
      <c r="E87" s="23"/>
    </row>
    <row r="88" spans="4:5" x14ac:dyDescent="0.3">
      <c r="D88" s="23"/>
      <c r="E88" s="23"/>
    </row>
    <row r="89" spans="4:5" x14ac:dyDescent="0.3">
      <c r="D89" s="23"/>
      <c r="E89" s="23"/>
    </row>
    <row r="90" spans="4:5" x14ac:dyDescent="0.3">
      <c r="D90" s="23"/>
      <c r="E90" s="23"/>
    </row>
    <row r="91" spans="4:5" x14ac:dyDescent="0.3">
      <c r="D91" s="23"/>
      <c r="E91" s="23"/>
    </row>
    <row r="92" spans="4:5" x14ac:dyDescent="0.3">
      <c r="D92" s="23"/>
      <c r="E92" s="23"/>
    </row>
    <row r="93" spans="4:5" x14ac:dyDescent="0.3">
      <c r="D93" s="23"/>
      <c r="E93" s="23"/>
    </row>
    <row r="94" spans="4:5" x14ac:dyDescent="0.3">
      <c r="D94" s="23"/>
      <c r="E94" s="23"/>
    </row>
    <row r="95" spans="4:5" x14ac:dyDescent="0.3">
      <c r="D95" s="23"/>
      <c r="E95" s="23"/>
    </row>
    <row r="96" spans="4:5" x14ac:dyDescent="0.3">
      <c r="D96" s="23"/>
      <c r="E96" s="23"/>
    </row>
    <row r="97" spans="4:5" x14ac:dyDescent="0.3">
      <c r="D97" s="23"/>
      <c r="E97" s="23"/>
    </row>
    <row r="98" spans="4:5" x14ac:dyDescent="0.3">
      <c r="D98" s="23"/>
      <c r="E98" s="23"/>
    </row>
    <row r="99" spans="4:5" x14ac:dyDescent="0.3">
      <c r="D99" s="23"/>
      <c r="E99" s="23"/>
    </row>
    <row r="100" spans="4:5" x14ac:dyDescent="0.3">
      <c r="D100" s="23"/>
      <c r="E100" s="23"/>
    </row>
    <row r="101" spans="4:5" x14ac:dyDescent="0.3">
      <c r="D101" s="23"/>
      <c r="E101" s="23"/>
    </row>
    <row r="102" spans="4:5" x14ac:dyDescent="0.3">
      <c r="D102" s="23"/>
      <c r="E102" s="23"/>
    </row>
    <row r="103" spans="4:5" x14ac:dyDescent="0.3">
      <c r="D103" s="23"/>
      <c r="E103" s="23"/>
    </row>
    <row r="104" spans="4:5" x14ac:dyDescent="0.3">
      <c r="D104" s="23"/>
      <c r="E104" s="23"/>
    </row>
    <row r="105" spans="4:5" x14ac:dyDescent="0.3">
      <c r="D105" s="23"/>
      <c r="E105" s="23"/>
    </row>
    <row r="106" spans="4:5" x14ac:dyDescent="0.3">
      <c r="D106" s="23"/>
      <c r="E106" s="23"/>
    </row>
    <row r="107" spans="4:5" x14ac:dyDescent="0.3">
      <c r="D107" s="23"/>
      <c r="E107" s="23"/>
    </row>
    <row r="108" spans="4:5" x14ac:dyDescent="0.3">
      <c r="D108" s="23"/>
      <c r="E108" s="23"/>
    </row>
    <row r="109" spans="4:5" x14ac:dyDescent="0.3">
      <c r="D109" s="23"/>
      <c r="E109" s="23"/>
    </row>
    <row r="110" spans="4:5" x14ac:dyDescent="0.3">
      <c r="D110" s="23"/>
      <c r="E110" s="23"/>
    </row>
    <row r="111" spans="4:5" x14ac:dyDescent="0.3">
      <c r="D111" s="23"/>
      <c r="E111" s="23"/>
    </row>
    <row r="112" spans="4:5" x14ac:dyDescent="0.3">
      <c r="D112" s="23"/>
      <c r="E112" s="23"/>
    </row>
    <row r="113" spans="4:5" x14ac:dyDescent="0.3">
      <c r="D113" s="23"/>
      <c r="E113" s="23"/>
    </row>
    <row r="114" spans="4:5" x14ac:dyDescent="0.3">
      <c r="D114" s="23"/>
      <c r="E114" s="23"/>
    </row>
    <row r="115" spans="4:5" x14ac:dyDescent="0.3">
      <c r="D115" s="23"/>
      <c r="E115" s="23"/>
    </row>
    <row r="116" spans="4:5" x14ac:dyDescent="0.3">
      <c r="D116" s="23"/>
      <c r="E116" s="23"/>
    </row>
    <row r="117" spans="4:5" x14ac:dyDescent="0.3">
      <c r="D117" s="23"/>
      <c r="E117" s="23"/>
    </row>
    <row r="118" spans="4:5" x14ac:dyDescent="0.3">
      <c r="D118" s="23"/>
      <c r="E118" s="23"/>
    </row>
    <row r="119" spans="4:5" x14ac:dyDescent="0.3">
      <c r="D119" s="23"/>
      <c r="E119" s="23"/>
    </row>
    <row r="120" spans="4:5" x14ac:dyDescent="0.3">
      <c r="D120" s="23"/>
      <c r="E120" s="23"/>
    </row>
    <row r="121" spans="4:5" x14ac:dyDescent="0.3">
      <c r="D121" s="23"/>
      <c r="E121" s="23"/>
    </row>
    <row r="122" spans="4:5" x14ac:dyDescent="0.3">
      <c r="D122" s="23"/>
      <c r="E122" s="23"/>
    </row>
    <row r="123" spans="4:5" x14ac:dyDescent="0.3">
      <c r="D123" s="23"/>
      <c r="E123" s="23"/>
    </row>
    <row r="124" spans="4:5" x14ac:dyDescent="0.3">
      <c r="D124" s="23"/>
      <c r="E124" s="23"/>
    </row>
    <row r="125" spans="4:5" x14ac:dyDescent="0.3">
      <c r="D125" s="23"/>
      <c r="E125" s="23"/>
    </row>
    <row r="126" spans="4:5" x14ac:dyDescent="0.3">
      <c r="D126" s="23"/>
      <c r="E126" s="23"/>
    </row>
    <row r="127" spans="4:5" x14ac:dyDescent="0.3">
      <c r="D127" s="23"/>
      <c r="E127" s="23"/>
    </row>
    <row r="128" spans="4:5" x14ac:dyDescent="0.3">
      <c r="D128" s="23"/>
      <c r="E128" s="23"/>
    </row>
    <row r="129" spans="4:5" x14ac:dyDescent="0.3">
      <c r="D129" s="23"/>
      <c r="E129" s="23"/>
    </row>
    <row r="130" spans="4:5" x14ac:dyDescent="0.3">
      <c r="D130" s="23"/>
      <c r="E130" s="23"/>
    </row>
    <row r="131" spans="4:5" x14ac:dyDescent="0.3">
      <c r="D131" s="23"/>
      <c r="E131" s="23"/>
    </row>
    <row r="132" spans="4:5" x14ac:dyDescent="0.3">
      <c r="D132" s="23"/>
      <c r="E132" s="23"/>
    </row>
    <row r="133" spans="4:5" x14ac:dyDescent="0.3">
      <c r="D133" s="23"/>
      <c r="E133" s="23"/>
    </row>
    <row r="134" spans="4:5" x14ac:dyDescent="0.3">
      <c r="D134" s="23"/>
      <c r="E134" s="23"/>
    </row>
    <row r="135" spans="4:5" x14ac:dyDescent="0.3">
      <c r="D135" s="23"/>
      <c r="E135" s="23"/>
    </row>
    <row r="136" spans="4:5" x14ac:dyDescent="0.3">
      <c r="D136" s="23"/>
      <c r="E136" s="23"/>
    </row>
    <row r="137" spans="4:5" x14ac:dyDescent="0.3">
      <c r="D137" s="23"/>
      <c r="E137" s="23"/>
    </row>
    <row r="138" spans="4:5" x14ac:dyDescent="0.3">
      <c r="D138" s="23"/>
      <c r="E138" s="23"/>
    </row>
    <row r="139" spans="4:5" x14ac:dyDescent="0.3">
      <c r="D139" s="23"/>
      <c r="E139" s="23"/>
    </row>
    <row r="140" spans="4:5" x14ac:dyDescent="0.3">
      <c r="D140" s="23"/>
      <c r="E140" s="23"/>
    </row>
    <row r="141" spans="4:5" x14ac:dyDescent="0.3">
      <c r="D141" s="23"/>
      <c r="E141" s="23"/>
    </row>
    <row r="142" spans="4:5" x14ac:dyDescent="0.3">
      <c r="D142" s="23"/>
      <c r="E142" s="23"/>
    </row>
    <row r="143" spans="4:5" x14ac:dyDescent="0.3">
      <c r="D143" s="23"/>
      <c r="E143" s="23"/>
    </row>
    <row r="144" spans="4:5" x14ac:dyDescent="0.3">
      <c r="D144" s="23"/>
      <c r="E144" s="23"/>
    </row>
    <row r="145" spans="4:5" x14ac:dyDescent="0.3">
      <c r="D145" s="23"/>
      <c r="E145" s="23"/>
    </row>
    <row r="146" spans="4:5" x14ac:dyDescent="0.3">
      <c r="D146" s="23"/>
      <c r="E146" s="23"/>
    </row>
    <row r="147" spans="4:5" x14ac:dyDescent="0.3">
      <c r="D147" s="80"/>
    </row>
    <row r="148" spans="4:5" x14ac:dyDescent="0.3">
      <c r="D148" s="80"/>
    </row>
    <row r="149" spans="4:5" x14ac:dyDescent="0.3">
      <c r="D149" s="80"/>
    </row>
    <row r="150" spans="4:5" x14ac:dyDescent="0.3">
      <c r="D150" s="80"/>
    </row>
    <row r="151" spans="4:5" x14ac:dyDescent="0.3">
      <c r="D151" s="80"/>
    </row>
    <row r="152" spans="4:5" x14ac:dyDescent="0.3">
      <c r="D152" s="80"/>
    </row>
    <row r="153" spans="4:5" x14ac:dyDescent="0.3">
      <c r="D153" s="80"/>
    </row>
    <row r="154" spans="4:5" x14ac:dyDescent="0.3">
      <c r="D154" s="80"/>
    </row>
    <row r="155" spans="4:5" x14ac:dyDescent="0.3">
      <c r="D155" s="80"/>
    </row>
    <row r="156" spans="4:5" x14ac:dyDescent="0.3">
      <c r="D156" s="80"/>
    </row>
    <row r="157" spans="4:5" x14ac:dyDescent="0.3">
      <c r="D157" s="80"/>
    </row>
    <row r="158" spans="4:5" x14ac:dyDescent="0.3">
      <c r="D158" s="80"/>
    </row>
    <row r="159" spans="4:5" x14ac:dyDescent="0.3">
      <c r="D159" s="80"/>
    </row>
    <row r="160" spans="4:5" x14ac:dyDescent="0.3">
      <c r="D160" s="80"/>
    </row>
    <row r="161" spans="4:4" x14ac:dyDescent="0.3">
      <c r="D161" s="80"/>
    </row>
    <row r="162" spans="4:4" x14ac:dyDescent="0.3">
      <c r="D162" s="80"/>
    </row>
    <row r="163" spans="4:4" x14ac:dyDescent="0.3">
      <c r="D163" s="80"/>
    </row>
    <row r="164" spans="4:4" x14ac:dyDescent="0.3">
      <c r="D164" s="80"/>
    </row>
    <row r="165" spans="4:4" x14ac:dyDescent="0.3">
      <c r="D165" s="80"/>
    </row>
    <row r="166" spans="4:4" x14ac:dyDescent="0.3">
      <c r="D166" s="80"/>
    </row>
    <row r="167" spans="4:4" x14ac:dyDescent="0.3">
      <c r="D167" s="80"/>
    </row>
    <row r="168" spans="4:4" x14ac:dyDescent="0.3">
      <c r="D168" s="80"/>
    </row>
    <row r="169" spans="4:4" x14ac:dyDescent="0.3">
      <c r="D169" s="80"/>
    </row>
    <row r="170" spans="4:4" x14ac:dyDescent="0.3">
      <c r="D170" s="80"/>
    </row>
    <row r="171" spans="4:4" x14ac:dyDescent="0.3">
      <c r="D171" s="80"/>
    </row>
    <row r="172" spans="4:4" x14ac:dyDescent="0.3">
      <c r="D172" s="80"/>
    </row>
    <row r="173" spans="4:4" x14ac:dyDescent="0.3">
      <c r="D173" s="80"/>
    </row>
    <row r="174" spans="4:4" x14ac:dyDescent="0.3">
      <c r="D174" s="80"/>
    </row>
    <row r="175" spans="4:4" x14ac:dyDescent="0.3">
      <c r="D175" s="80"/>
    </row>
    <row r="176" spans="4:4" x14ac:dyDescent="0.3">
      <c r="D176" s="80"/>
    </row>
    <row r="177" spans="4:4" x14ac:dyDescent="0.3">
      <c r="D177" s="80"/>
    </row>
    <row r="178" spans="4:4" x14ac:dyDescent="0.3">
      <c r="D178" s="80"/>
    </row>
    <row r="179" spans="4:4" x14ac:dyDescent="0.3">
      <c r="D179" s="80"/>
    </row>
    <row r="180" spans="4:4" x14ac:dyDescent="0.3">
      <c r="D180" s="80"/>
    </row>
    <row r="181" spans="4:4" x14ac:dyDescent="0.3">
      <c r="D181" s="80"/>
    </row>
    <row r="182" spans="4:4" x14ac:dyDescent="0.3">
      <c r="D182" s="80"/>
    </row>
    <row r="183" spans="4:4" x14ac:dyDescent="0.3">
      <c r="D183" s="80"/>
    </row>
    <row r="184" spans="4:4" x14ac:dyDescent="0.3">
      <c r="D184" s="80"/>
    </row>
    <row r="185" spans="4:4" x14ac:dyDescent="0.3">
      <c r="D185" s="80"/>
    </row>
    <row r="186" spans="4:4" x14ac:dyDescent="0.3">
      <c r="D186" s="80"/>
    </row>
    <row r="187" spans="4:4" x14ac:dyDescent="0.3">
      <c r="D187" s="80"/>
    </row>
    <row r="188" spans="4:4" x14ac:dyDescent="0.3">
      <c r="D188" s="80"/>
    </row>
    <row r="189" spans="4:4" x14ac:dyDescent="0.3">
      <c r="D189" s="80"/>
    </row>
    <row r="190" spans="4:4" x14ac:dyDescent="0.3">
      <c r="D190" s="80"/>
    </row>
    <row r="191" spans="4:4" x14ac:dyDescent="0.3">
      <c r="D191" s="80"/>
    </row>
    <row r="192" spans="4:4" x14ac:dyDescent="0.3">
      <c r="D192" s="80"/>
    </row>
    <row r="193" spans="4:4" x14ac:dyDescent="0.3">
      <c r="D193" s="80"/>
    </row>
    <row r="194" spans="4:4" x14ac:dyDescent="0.3">
      <c r="D194" s="80"/>
    </row>
    <row r="195" spans="4:4" x14ac:dyDescent="0.3">
      <c r="D195" s="80"/>
    </row>
    <row r="196" spans="4:4" x14ac:dyDescent="0.3">
      <c r="D196" s="80"/>
    </row>
    <row r="197" spans="4:4" x14ac:dyDescent="0.3">
      <c r="D197" s="80"/>
    </row>
    <row r="198" spans="4:4" x14ac:dyDescent="0.3">
      <c r="D198" s="80"/>
    </row>
    <row r="199" spans="4:4" x14ac:dyDescent="0.3">
      <c r="D199" s="80"/>
    </row>
    <row r="200" spans="4:4" x14ac:dyDescent="0.3">
      <c r="D200" s="80"/>
    </row>
    <row r="201" spans="4:4" x14ac:dyDescent="0.3">
      <c r="D201" s="80"/>
    </row>
    <row r="202" spans="4:4" x14ac:dyDescent="0.3">
      <c r="D202" s="80"/>
    </row>
    <row r="203" spans="4:4" x14ac:dyDescent="0.3">
      <c r="D203" s="80"/>
    </row>
    <row r="204" spans="4:4" x14ac:dyDescent="0.3">
      <c r="D204" s="80"/>
    </row>
    <row r="205" spans="4:4" x14ac:dyDescent="0.3">
      <c r="D205" s="80"/>
    </row>
    <row r="206" spans="4:4" x14ac:dyDescent="0.3">
      <c r="D206" s="80"/>
    </row>
    <row r="207" spans="4:4" x14ac:dyDescent="0.3">
      <c r="D207" s="80"/>
    </row>
  </sheetData>
  <mergeCells count="2">
    <mergeCell ref="G1:H1"/>
    <mergeCell ref="G6:H6"/>
  </mergeCells>
  <hyperlinks>
    <hyperlink ref="I5" location="COMMISSIONS!E5" display="Idem E5" xr:uid="{00000000-0004-0000-0F00-000000000000}"/>
    <hyperlink ref="J5" location="COMMISSIONS!E5" display="Idem E5" xr:uid="{00000000-0004-0000-0F00-000001000000}"/>
    <hyperlink ref="L5" location="COMMISSIONS!E5" display="Idem E5" xr:uid="{00000000-0004-0000-0F00-000002000000}"/>
    <hyperlink ref="M5" location="COMMISSIONS!E5" display="Idem E5" xr:uid="{00000000-0004-0000-0F00-000003000000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7"/>
  <dimension ref="A1:AA95"/>
  <sheetViews>
    <sheetView topLeftCell="A76" zoomScaleNormal="100" workbookViewId="0">
      <selection activeCell="F73" sqref="F73"/>
    </sheetView>
  </sheetViews>
  <sheetFormatPr baseColWidth="10" defaultRowHeight="14.4" x14ac:dyDescent="0.3"/>
  <cols>
    <col min="1" max="1" width="27.33203125" bestFit="1" customWidth="1"/>
    <col min="2" max="2" width="11.6640625" customWidth="1"/>
    <col min="3" max="3" width="27" customWidth="1"/>
    <col min="4" max="4" width="12.6640625" customWidth="1"/>
    <col min="5" max="5" width="10.44140625" customWidth="1"/>
    <col min="6" max="6" width="17.44140625" customWidth="1"/>
    <col min="7" max="7" width="17.33203125" customWidth="1"/>
    <col min="8" max="8" width="16.5546875" customWidth="1"/>
    <col min="9" max="9" width="20.33203125" customWidth="1"/>
    <col min="11" max="11" width="4.33203125" customWidth="1"/>
    <col min="12" max="12" width="11.44140625" style="11" customWidth="1"/>
    <col min="13" max="13" width="5" customWidth="1"/>
    <col min="14" max="14" width="13.33203125" customWidth="1"/>
    <col min="23" max="23" width="23.33203125" customWidth="1"/>
    <col min="24" max="24" width="21" customWidth="1"/>
  </cols>
  <sheetData>
    <row r="1" spans="1:15" x14ac:dyDescent="0.3">
      <c r="A1" s="20" t="s">
        <v>0</v>
      </c>
      <c r="B1" s="20" t="s">
        <v>21</v>
      </c>
    </row>
    <row r="2" spans="1:15" x14ac:dyDescent="0.3">
      <c r="A2" s="2" t="s">
        <v>4</v>
      </c>
      <c r="B2" s="2" t="s">
        <v>12</v>
      </c>
    </row>
    <row r="3" spans="1:15" x14ac:dyDescent="0.3">
      <c r="A3" s="2" t="s">
        <v>10</v>
      </c>
      <c r="B3" s="2" t="s">
        <v>14</v>
      </c>
    </row>
    <row r="4" spans="1:15" x14ac:dyDescent="0.3">
      <c r="A4" s="2" t="s">
        <v>3</v>
      </c>
      <c r="B4" s="2" t="s">
        <v>15</v>
      </c>
    </row>
    <row r="5" spans="1:15" x14ac:dyDescent="0.3">
      <c r="A5" s="2" t="s">
        <v>8</v>
      </c>
      <c r="B5" s="2" t="s">
        <v>16</v>
      </c>
    </row>
    <row r="6" spans="1:15" x14ac:dyDescent="0.3">
      <c r="A6" s="2" t="s">
        <v>9</v>
      </c>
      <c r="B6" s="2" t="s">
        <v>17</v>
      </c>
    </row>
    <row r="7" spans="1:15" x14ac:dyDescent="0.3">
      <c r="A7" s="2" t="s">
        <v>5</v>
      </c>
      <c r="B7" s="2" t="s">
        <v>13</v>
      </c>
    </row>
    <row r="8" spans="1:15" x14ac:dyDescent="0.3">
      <c r="A8" s="2" t="s">
        <v>7</v>
      </c>
      <c r="B8" s="2" t="s">
        <v>18</v>
      </c>
    </row>
    <row r="9" spans="1:15" x14ac:dyDescent="0.3">
      <c r="A9" s="2" t="s">
        <v>6</v>
      </c>
      <c r="B9" s="2" t="s">
        <v>19</v>
      </c>
    </row>
    <row r="10" spans="1:15" x14ac:dyDescent="0.3">
      <c r="A10" s="2" t="s">
        <v>91</v>
      </c>
      <c r="B10" s="2" t="s">
        <v>94</v>
      </c>
    </row>
    <row r="11" spans="1:15" x14ac:dyDescent="0.3">
      <c r="A11" s="2" t="s">
        <v>92</v>
      </c>
      <c r="B11" s="2" t="s">
        <v>95</v>
      </c>
    </row>
    <row r="12" spans="1:15" x14ac:dyDescent="0.3">
      <c r="A12" s="2" t="s">
        <v>93</v>
      </c>
      <c r="B12" s="2" t="s">
        <v>96</v>
      </c>
    </row>
    <row r="13" spans="1:15" x14ac:dyDescent="0.3">
      <c r="B13" s="6"/>
      <c r="F13" s="5"/>
    </row>
    <row r="14" spans="1:15" x14ac:dyDescent="0.3">
      <c r="A14" s="20" t="s">
        <v>102</v>
      </c>
      <c r="B14" s="18" t="s">
        <v>104</v>
      </c>
      <c r="C14" s="18" t="s">
        <v>105</v>
      </c>
      <c r="F14" s="5"/>
      <c r="G14" s="5"/>
      <c r="H14" s="5"/>
      <c r="I14" s="5"/>
      <c r="J14" s="5"/>
      <c r="K14" s="23"/>
      <c r="L14" s="34"/>
      <c r="M14" s="23"/>
      <c r="N14" s="23"/>
      <c r="O14" s="23"/>
    </row>
    <row r="15" spans="1:15" x14ac:dyDescent="0.3">
      <c r="A15" s="3" t="s">
        <v>56</v>
      </c>
      <c r="B15" s="3" t="s">
        <v>68</v>
      </c>
      <c r="C15" s="3" t="s">
        <v>106</v>
      </c>
      <c r="F15" s="5"/>
      <c r="G15" s="5"/>
      <c r="H15" s="27"/>
      <c r="I15" s="6"/>
      <c r="J15" s="27"/>
      <c r="K15" s="23"/>
      <c r="L15" s="34"/>
      <c r="M15" s="23"/>
      <c r="N15" s="23"/>
      <c r="O15" s="23"/>
    </row>
    <row r="16" spans="1:15" x14ac:dyDescent="0.3">
      <c r="A16" s="2" t="s">
        <v>57</v>
      </c>
      <c r="B16" s="2" t="s">
        <v>69</v>
      </c>
      <c r="C16" s="3" t="s">
        <v>106</v>
      </c>
      <c r="D16" s="26"/>
      <c r="E16" s="23"/>
      <c r="F16" s="5"/>
      <c r="G16" s="5"/>
      <c r="H16" s="27"/>
      <c r="I16" s="6"/>
      <c r="J16" s="27"/>
      <c r="K16" s="23"/>
      <c r="L16" s="34"/>
      <c r="M16" s="23"/>
      <c r="N16" s="23"/>
      <c r="O16" s="23"/>
    </row>
    <row r="17" spans="1:12" x14ac:dyDescent="0.3">
      <c r="A17" s="2" t="s">
        <v>58</v>
      </c>
      <c r="B17" s="22" t="s">
        <v>70</v>
      </c>
      <c r="C17" s="3" t="s">
        <v>106</v>
      </c>
      <c r="D17" s="26"/>
      <c r="E17" s="23"/>
      <c r="F17" s="5"/>
      <c r="G17" s="5"/>
      <c r="H17" s="27"/>
      <c r="I17" s="6"/>
      <c r="J17" s="27"/>
    </row>
    <row r="18" spans="1:12" x14ac:dyDescent="0.3">
      <c r="A18" s="2" t="s">
        <v>59</v>
      </c>
      <c r="B18" s="2" t="s">
        <v>60</v>
      </c>
      <c r="C18" s="2" t="s">
        <v>107</v>
      </c>
      <c r="D18" s="26"/>
      <c r="E18" s="23"/>
      <c r="F18" s="5"/>
      <c r="G18" s="5"/>
      <c r="H18" s="27"/>
      <c r="I18" s="6"/>
      <c r="J18" s="27"/>
    </row>
    <row r="19" spans="1:12" x14ac:dyDescent="0.3">
      <c r="A19" s="16" t="s">
        <v>74</v>
      </c>
      <c r="B19" s="16" t="s">
        <v>60</v>
      </c>
      <c r="C19" s="2" t="s">
        <v>107</v>
      </c>
      <c r="D19" s="26"/>
      <c r="E19" s="23"/>
      <c r="F19" s="5"/>
      <c r="G19" s="5"/>
      <c r="H19" s="27"/>
      <c r="I19" s="6"/>
      <c r="J19" s="27"/>
    </row>
    <row r="20" spans="1:12" x14ac:dyDescent="0.3">
      <c r="A20" s="16" t="s">
        <v>75</v>
      </c>
      <c r="B20" s="16" t="s">
        <v>76</v>
      </c>
      <c r="C20" s="16" t="s">
        <v>108</v>
      </c>
      <c r="D20" s="26"/>
      <c r="E20" s="23"/>
      <c r="F20" s="5"/>
      <c r="G20" s="5"/>
      <c r="H20" s="27"/>
      <c r="I20" s="6"/>
      <c r="J20" s="27"/>
    </row>
    <row r="21" spans="1:12" x14ac:dyDescent="0.3">
      <c r="A21" s="16" t="s">
        <v>77</v>
      </c>
      <c r="B21" s="17" t="s">
        <v>78</v>
      </c>
      <c r="C21" s="17" t="s">
        <v>109</v>
      </c>
      <c r="D21" s="26"/>
      <c r="E21" s="23"/>
      <c r="F21" s="5"/>
      <c r="G21" s="5"/>
      <c r="H21" s="27"/>
      <c r="I21" s="6"/>
      <c r="J21" s="27"/>
    </row>
    <row r="22" spans="1:12" x14ac:dyDescent="0.3">
      <c r="A22" s="16" t="s">
        <v>79</v>
      </c>
      <c r="B22" s="3" t="s">
        <v>83</v>
      </c>
      <c r="C22" s="3" t="s">
        <v>110</v>
      </c>
      <c r="D22" s="26"/>
      <c r="E22" s="23"/>
      <c r="F22" s="5"/>
      <c r="G22" s="5"/>
      <c r="H22" s="27"/>
      <c r="I22" s="6"/>
      <c r="J22" s="27"/>
    </row>
    <row r="23" spans="1:12" x14ac:dyDescent="0.3">
      <c r="A23" s="16" t="s">
        <v>80</v>
      </c>
      <c r="B23" s="17" t="s">
        <v>81</v>
      </c>
      <c r="C23" s="17"/>
      <c r="D23" s="26"/>
      <c r="E23" s="23"/>
      <c r="F23" s="5"/>
      <c r="G23" s="5"/>
      <c r="H23" s="27"/>
      <c r="I23" s="6"/>
      <c r="J23" s="27"/>
    </row>
    <row r="24" spans="1:12" x14ac:dyDescent="0.3">
      <c r="B24" s="6"/>
      <c r="D24" s="9"/>
      <c r="F24" s="5"/>
      <c r="G24" s="5"/>
      <c r="H24" s="12"/>
      <c r="I24" s="6"/>
      <c r="J24" s="12"/>
    </row>
    <row r="25" spans="1:12" x14ac:dyDescent="0.3">
      <c r="A25" s="20" t="s">
        <v>65</v>
      </c>
      <c r="B25" s="19" t="s">
        <v>82</v>
      </c>
      <c r="D25" s="9"/>
      <c r="F25" s="5"/>
    </row>
    <row r="26" spans="1:12" x14ac:dyDescent="0.3">
      <c r="B26" s="6"/>
      <c r="D26" s="9"/>
      <c r="F26" s="5"/>
    </row>
    <row r="27" spans="1:12" x14ac:dyDescent="0.3">
      <c r="A27" s="20" t="s">
        <v>71</v>
      </c>
      <c r="B27" s="19"/>
      <c r="D27" s="9"/>
      <c r="F27" s="5"/>
    </row>
    <row r="28" spans="1:12" s="7" customFormat="1" x14ac:dyDescent="0.3">
      <c r="A28" s="4" t="s">
        <v>66</v>
      </c>
      <c r="B28" s="21" t="s">
        <v>67</v>
      </c>
      <c r="L28" s="35"/>
    </row>
    <row r="29" spans="1:12" s="7" customFormat="1" x14ac:dyDescent="0.3">
      <c r="A29" s="38" t="s">
        <v>126</v>
      </c>
      <c r="B29" s="39" t="s">
        <v>129</v>
      </c>
      <c r="L29" s="35"/>
    </row>
    <row r="30" spans="1:12" s="7" customFormat="1" x14ac:dyDescent="0.3">
      <c r="A30" s="38" t="s">
        <v>128</v>
      </c>
      <c r="B30" s="39" t="s">
        <v>131</v>
      </c>
      <c r="L30" s="35"/>
    </row>
    <row r="31" spans="1:12" s="7" customFormat="1" x14ac:dyDescent="0.3">
      <c r="A31" s="38" t="s">
        <v>127</v>
      </c>
      <c r="B31" s="39" t="s">
        <v>130</v>
      </c>
      <c r="L31" s="35"/>
    </row>
    <row r="32" spans="1:12" s="7" customFormat="1" x14ac:dyDescent="0.3">
      <c r="A32" s="4" t="s">
        <v>72</v>
      </c>
      <c r="B32" s="21" t="s">
        <v>73</v>
      </c>
      <c r="L32" s="35"/>
    </row>
    <row r="33" spans="1:27" s="7" customFormat="1" x14ac:dyDescent="0.3">
      <c r="A33" s="4" t="s">
        <v>62</v>
      </c>
      <c r="B33" s="21" t="s">
        <v>1</v>
      </c>
      <c r="L33" s="35"/>
    </row>
    <row r="34" spans="1:27" s="7" customFormat="1" x14ac:dyDescent="0.3">
      <c r="A34" s="4" t="s">
        <v>51</v>
      </c>
      <c r="B34" s="21" t="s">
        <v>2</v>
      </c>
      <c r="L34" s="35"/>
    </row>
    <row r="35" spans="1:27" s="7" customFormat="1" x14ac:dyDescent="0.3">
      <c r="A35" s="4" t="s">
        <v>52</v>
      </c>
      <c r="B35" s="21" t="s">
        <v>125</v>
      </c>
      <c r="L35" s="35"/>
    </row>
    <row r="36" spans="1:27" s="7" customFormat="1" x14ac:dyDescent="0.3">
      <c r="A36" s="4" t="s">
        <v>50</v>
      </c>
      <c r="B36" s="21" t="s">
        <v>84</v>
      </c>
      <c r="L36" s="35"/>
    </row>
    <row r="37" spans="1:27" s="7" customFormat="1" x14ac:dyDescent="0.3">
      <c r="A37" s="4" t="s">
        <v>85</v>
      </c>
      <c r="B37" s="21" t="s">
        <v>86</v>
      </c>
      <c r="L37" s="35"/>
    </row>
    <row r="38" spans="1:27" s="7" customFormat="1" x14ac:dyDescent="0.3">
      <c r="A38" s="38" t="s">
        <v>55</v>
      </c>
      <c r="B38" s="39" t="s">
        <v>124</v>
      </c>
      <c r="L38" s="35"/>
    </row>
    <row r="39" spans="1:27" s="7" customFormat="1" x14ac:dyDescent="0.3">
      <c r="B39" s="8"/>
      <c r="L39" s="35"/>
    </row>
    <row r="40" spans="1:27" s="7" customFormat="1" ht="15" thickBot="1" x14ac:dyDescent="0.35">
      <c r="A40" s="15" t="s">
        <v>103</v>
      </c>
      <c r="B40" s="8"/>
      <c r="L40" s="35"/>
    </row>
    <row r="41" spans="1:27" ht="69.599999999999994" customHeight="1" thickTop="1" thickBot="1" x14ac:dyDescent="0.35">
      <c r="A41" s="28" t="s">
        <v>26</v>
      </c>
      <c r="B41" s="28" t="s">
        <v>87</v>
      </c>
      <c r="C41" s="28" t="s">
        <v>27</v>
      </c>
      <c r="D41" s="28" t="s">
        <v>28</v>
      </c>
      <c r="E41" s="28" t="s">
        <v>29</v>
      </c>
      <c r="F41" s="28" t="s">
        <v>30</v>
      </c>
      <c r="G41" s="28" t="s">
        <v>31</v>
      </c>
      <c r="H41" s="28" t="s">
        <v>32</v>
      </c>
      <c r="I41" s="28" t="s">
        <v>33</v>
      </c>
      <c r="J41" s="28" t="s">
        <v>34</v>
      </c>
      <c r="K41" s="28" t="s">
        <v>35</v>
      </c>
      <c r="L41" s="36" t="s">
        <v>36</v>
      </c>
      <c r="M41" s="28" t="s">
        <v>37</v>
      </c>
      <c r="N41" s="28" t="s">
        <v>38</v>
      </c>
      <c r="O41" s="28" t="s">
        <v>39</v>
      </c>
      <c r="P41" s="28" t="s">
        <v>40</v>
      </c>
      <c r="Q41" s="28" t="s">
        <v>41</v>
      </c>
      <c r="R41" s="28" t="s">
        <v>42</v>
      </c>
      <c r="S41" s="28" t="s">
        <v>61</v>
      </c>
      <c r="T41" s="28" t="s">
        <v>43</v>
      </c>
      <c r="U41" s="28" t="s">
        <v>44</v>
      </c>
      <c r="V41" s="29" t="s">
        <v>40</v>
      </c>
      <c r="X41" t="s">
        <v>123</v>
      </c>
    </row>
    <row r="42" spans="1:27" ht="144.6" thickBot="1" x14ac:dyDescent="0.35">
      <c r="A42" s="46"/>
      <c r="B42" s="46" t="s">
        <v>88</v>
      </c>
      <c r="C42" s="46"/>
      <c r="D42" s="46" t="s">
        <v>48</v>
      </c>
      <c r="E42" s="30" t="s">
        <v>45</v>
      </c>
      <c r="F42" s="30"/>
      <c r="G42" s="30"/>
      <c r="H42" s="30" t="s">
        <v>112</v>
      </c>
      <c r="I42" s="30" t="s">
        <v>46</v>
      </c>
      <c r="J42" s="30" t="s">
        <v>47</v>
      </c>
      <c r="K42" s="30"/>
      <c r="L42" s="37" t="s">
        <v>98</v>
      </c>
      <c r="M42" s="30"/>
      <c r="N42" s="30" t="s">
        <v>99</v>
      </c>
      <c r="O42" s="30"/>
      <c r="P42" s="30"/>
      <c r="Q42" s="30"/>
      <c r="R42" s="30" t="s">
        <v>47</v>
      </c>
      <c r="S42" s="30"/>
      <c r="T42" s="30"/>
      <c r="U42" s="30"/>
      <c r="V42" s="31"/>
      <c r="W42" s="24" t="s">
        <v>101</v>
      </c>
      <c r="X42" s="24" t="s">
        <v>122</v>
      </c>
      <c r="Y42" s="24" t="s">
        <v>100</v>
      </c>
      <c r="Z42" s="25"/>
      <c r="AA42" s="25"/>
    </row>
    <row r="43" spans="1:27" ht="15" thickTop="1" x14ac:dyDescent="0.3">
      <c r="A43" s="70" t="s">
        <v>66</v>
      </c>
      <c r="B43" s="47" t="s">
        <v>64</v>
      </c>
      <c r="C43" s="48" t="s">
        <v>49</v>
      </c>
      <c r="D43" s="49">
        <v>467190000</v>
      </c>
      <c r="E43" s="14" t="s">
        <v>85</v>
      </c>
      <c r="F43" s="5" t="s">
        <v>90</v>
      </c>
      <c r="G43" s="14" t="s">
        <v>89</v>
      </c>
      <c r="H43" t="s">
        <v>20</v>
      </c>
      <c r="K43" s="10" t="s">
        <v>62</v>
      </c>
      <c r="L43" s="66" t="s">
        <v>115</v>
      </c>
      <c r="M43" s="11" t="s">
        <v>52</v>
      </c>
      <c r="N43" s="14">
        <v>1</v>
      </c>
      <c r="O43" t="s">
        <v>53</v>
      </c>
      <c r="P43" s="12"/>
      <c r="Q43" t="s">
        <v>54</v>
      </c>
      <c r="R43" s="12"/>
      <c r="S43" s="12" t="s">
        <v>63</v>
      </c>
      <c r="T43" s="40" t="s">
        <v>55</v>
      </c>
      <c r="U43" s="12"/>
      <c r="V43" s="12"/>
      <c r="W43" s="13" t="str">
        <f t="shared" ref="W43:W48" si="0">MID(A43,1,3)&amp;REPT(" ",3-LEN(MID(A43,1,3)))&amp;MID(B43,1,8)&amp;REPT(" ",8-LEN(MID(B43,1,8)))&amp;MID(C43,1,2)&amp;REPT(" ",2-LEN(MID(C43,1,2)))&amp;MID(D43,1,17)&amp;REPT(" ",17-LEN(MID(D43,1,17)))&amp;MID(E43,1,1)&amp;REPT(" ",1-LEN(MID(E43,1,1)))&amp;MID(F43,1,17)&amp;REPT(" ",17-LEN(MID(F43,1,17)))&amp;MID(G43,1,35)&amp;REPT(" ",35-LEN(MID(G43,1,35)))&amp;MID(H43,1,35)&amp;REPT(" ",35-LEN(MID(H43,1,35)))&amp;MID(I43,1,3)&amp;REPT(" ",3-LEN(MID(I43,1,3)))&amp;MID(J43,1,8)&amp;REPT(" ",8-LEN(MID(J43,1,8)))&amp;MID(K43,1,1)&amp;REPT(" ",1-LEN(MID(K43,1,1)))&amp;MID(L43,1,20)&amp;REPT(" ",20-LEN(MID(L43,1,20)))&amp;MID(M43,1,1)&amp;REPT(" ",1-LEN(MID(M43,1,1)))&amp;MID(N43,1,8)&amp;REPT(" ",8-LEN(MID(N43,1,8)))&amp;MID(O43,1,3)&amp;REPT(" ",3-LEN(MID(O43,1,3)))&amp;MID(P43,1,10)&amp;REPT(" ",10-LEN(MID(P43,1,10)))&amp;MID(Q43,1,3)&amp;REPT(" ",3-LEN(MID(Q43,1,3)))&amp;MID(R43,1,40)&amp;REPT(" ",40-LEN(MID(R43,1,40)))&amp;MID(S43,1,3)&amp;REPT(" ",3-LEN(MID(S43,1,3)))&amp;MID(T43,1,2)&amp;REPT(" ",2-LEN(MID(T43,1,2)))&amp;MID(U43,1,2)&amp;REPT(" ",2-LEN(MID(U43,1,2)))&amp;MID(V43,1,35)&amp;REPT(" ",35-LEN(MID(V43,1,35)))</f>
        <v xml:space="preserve">EPC05052019OD467190000        XC0000001         EPC 05-2019                        COMMISS 03:30:10                              D2000,00             N1       EUR          E--                                        002A1                                     </v>
      </c>
      <c r="X43" t="s">
        <v>183</v>
      </c>
      <c r="Y43">
        <f t="shared" ref="Y43:Y48" si="1">LEN(X43)</f>
        <v>257</v>
      </c>
      <c r="AA43" t="str">
        <f t="shared" ref="AA43:AA48" si="2">MID(X43,216,3)</f>
        <v>002</v>
      </c>
    </row>
    <row r="44" spans="1:27" x14ac:dyDescent="0.3">
      <c r="A44" s="71" t="s">
        <v>66</v>
      </c>
      <c r="B44" s="50" t="s">
        <v>64</v>
      </c>
      <c r="C44" s="51" t="s">
        <v>49</v>
      </c>
      <c r="D44" s="52">
        <v>708290000</v>
      </c>
      <c r="E44" s="14" t="s">
        <v>50</v>
      </c>
      <c r="F44" s="5" t="s">
        <v>240</v>
      </c>
      <c r="G44" s="14" t="s">
        <v>89</v>
      </c>
      <c r="H44" t="s">
        <v>20</v>
      </c>
      <c r="K44" s="10" t="s">
        <v>51</v>
      </c>
      <c r="L44" s="66" t="s">
        <v>115</v>
      </c>
      <c r="M44" s="11" t="s">
        <v>52</v>
      </c>
      <c r="N44" s="14">
        <v>1</v>
      </c>
      <c r="O44" t="s">
        <v>53</v>
      </c>
      <c r="Q44" t="s">
        <v>54</v>
      </c>
      <c r="R44" s="12"/>
      <c r="S44" s="12" t="s">
        <v>63</v>
      </c>
      <c r="T44" s="40" t="s">
        <v>55</v>
      </c>
      <c r="V44" s="13"/>
      <c r="W44" s="13" t="str">
        <f t="shared" si="0"/>
        <v xml:space="preserve">EPC05052019OD708290000        H01R1R000         EPC 05-2019                        COMMISS 03:30:10                              C2000,00             N1       EUR          E--                                        002A1                                     </v>
      </c>
      <c r="X44" t="s">
        <v>259</v>
      </c>
      <c r="Y44">
        <f t="shared" si="1"/>
        <v>248</v>
      </c>
      <c r="AA44" t="str">
        <f t="shared" si="2"/>
        <v xml:space="preserve">   </v>
      </c>
    </row>
    <row r="45" spans="1:27" x14ac:dyDescent="0.3">
      <c r="A45" s="70" t="s">
        <v>126</v>
      </c>
      <c r="B45" s="47" t="s">
        <v>64</v>
      </c>
      <c r="C45" s="48" t="s">
        <v>49</v>
      </c>
      <c r="D45" s="49">
        <v>512300000</v>
      </c>
      <c r="E45" s="14"/>
      <c r="F45" s="5"/>
      <c r="G45" s="14" t="s">
        <v>89</v>
      </c>
      <c r="H45" t="s">
        <v>20</v>
      </c>
      <c r="K45" s="10" t="s">
        <v>62</v>
      </c>
      <c r="L45" s="66" t="s">
        <v>115</v>
      </c>
      <c r="M45" s="11" t="s">
        <v>52</v>
      </c>
      <c r="N45" s="14">
        <v>2</v>
      </c>
      <c r="O45" t="s">
        <v>53</v>
      </c>
      <c r="Q45" t="s">
        <v>54</v>
      </c>
      <c r="R45" s="12"/>
      <c r="S45" s="12" t="s">
        <v>63</v>
      </c>
      <c r="T45" s="40" t="s">
        <v>55</v>
      </c>
      <c r="V45" s="13"/>
      <c r="W45" s="13" t="str">
        <f t="shared" si="0"/>
        <v xml:space="preserve">CMB05052019OD512300000                          EPC 05-2019                        COMMISS 03:30:10                              D2000,00             N2       EUR          E--                                        002A1                                     </v>
      </c>
      <c r="X45" t="s">
        <v>132</v>
      </c>
      <c r="Y45">
        <f t="shared" si="1"/>
        <v>257</v>
      </c>
      <c r="AA45" t="str">
        <f t="shared" si="2"/>
        <v>002</v>
      </c>
    </row>
    <row r="46" spans="1:27" x14ac:dyDescent="0.3">
      <c r="A46" s="72" t="s">
        <v>126</v>
      </c>
      <c r="B46" s="53" t="s">
        <v>64</v>
      </c>
      <c r="C46" s="54" t="s">
        <v>49</v>
      </c>
      <c r="D46" s="55">
        <v>580300000</v>
      </c>
      <c r="E46" s="14"/>
      <c r="F46" s="5"/>
      <c r="G46" s="65" t="s">
        <v>89</v>
      </c>
      <c r="H46" s="1" t="s">
        <v>20</v>
      </c>
      <c r="K46" s="43" t="s">
        <v>51</v>
      </c>
      <c r="L46" s="67" t="s">
        <v>115</v>
      </c>
      <c r="M46" s="44" t="s">
        <v>52</v>
      </c>
      <c r="N46" s="14">
        <v>2</v>
      </c>
      <c r="O46" s="1" t="s">
        <v>53</v>
      </c>
      <c r="Q46" s="1" t="s">
        <v>54</v>
      </c>
      <c r="R46" s="41"/>
      <c r="S46" s="41" t="s">
        <v>63</v>
      </c>
      <c r="T46" s="42" t="s">
        <v>55</v>
      </c>
      <c r="V46" s="13"/>
      <c r="W46" s="45" t="str">
        <f t="shared" si="0"/>
        <v xml:space="preserve">CMB05052019OD580300000                          EPC 05-2019                        COMMISS 03:30:10                              C2000,00             N2       EUR          E--                                        002A1                                     </v>
      </c>
      <c r="X46" s="1" t="s">
        <v>143</v>
      </c>
      <c r="Y46" s="1">
        <f t="shared" si="1"/>
        <v>257</v>
      </c>
      <c r="Z46" s="1"/>
      <c r="AA46" s="1" t="str">
        <f t="shared" si="2"/>
        <v>002</v>
      </c>
    </row>
    <row r="47" spans="1:27" x14ac:dyDescent="0.3">
      <c r="A47" s="73" t="s">
        <v>127</v>
      </c>
      <c r="B47" s="56" t="s">
        <v>64</v>
      </c>
      <c r="C47" s="57" t="s">
        <v>49</v>
      </c>
      <c r="D47" s="58">
        <v>580300000</v>
      </c>
      <c r="E47" s="14"/>
      <c r="F47" s="5"/>
      <c r="G47" s="65" t="s">
        <v>89</v>
      </c>
      <c r="H47" s="1" t="s">
        <v>20</v>
      </c>
      <c r="K47" s="43" t="s">
        <v>62</v>
      </c>
      <c r="L47" s="67" t="s">
        <v>115</v>
      </c>
      <c r="M47" s="44" t="s">
        <v>52</v>
      </c>
      <c r="N47" s="14">
        <v>3</v>
      </c>
      <c r="O47" s="1" t="s">
        <v>53</v>
      </c>
      <c r="Q47" s="1" t="s">
        <v>54</v>
      </c>
      <c r="R47" s="41"/>
      <c r="S47" s="41" t="s">
        <v>63</v>
      </c>
      <c r="T47" s="42" t="s">
        <v>55</v>
      </c>
      <c r="V47" s="13"/>
      <c r="W47" s="45" t="str">
        <f t="shared" si="0"/>
        <v xml:space="preserve">CMR05052019OD580300000                          EPC 05-2019                        COMMISS 03:30:10                              D2000,00             N3       EUR          E--                                        002A1                                     </v>
      </c>
      <c r="X47" s="1" t="s">
        <v>144</v>
      </c>
      <c r="Y47" s="1">
        <f t="shared" si="1"/>
        <v>257</v>
      </c>
      <c r="Z47" s="1"/>
      <c r="AA47" s="1" t="str">
        <f t="shared" si="2"/>
        <v>002</v>
      </c>
    </row>
    <row r="48" spans="1:27" x14ac:dyDescent="0.3">
      <c r="A48" s="71" t="s">
        <v>127</v>
      </c>
      <c r="B48" s="50" t="s">
        <v>64</v>
      </c>
      <c r="C48" s="51" t="s">
        <v>49</v>
      </c>
      <c r="D48" s="52">
        <v>512391000</v>
      </c>
      <c r="E48" s="14"/>
      <c r="F48" s="5"/>
      <c r="G48" s="14" t="s">
        <v>89</v>
      </c>
      <c r="H48" t="s">
        <v>20</v>
      </c>
      <c r="K48" s="10" t="s">
        <v>51</v>
      </c>
      <c r="L48" s="66" t="s">
        <v>115</v>
      </c>
      <c r="M48" s="11" t="s">
        <v>52</v>
      </c>
      <c r="N48" s="14">
        <v>3</v>
      </c>
      <c r="O48" t="s">
        <v>53</v>
      </c>
      <c r="Q48" t="s">
        <v>54</v>
      </c>
      <c r="R48" s="12"/>
      <c r="S48" s="12" t="s">
        <v>63</v>
      </c>
      <c r="T48" s="40" t="s">
        <v>55</v>
      </c>
      <c r="V48" s="13"/>
      <c r="W48" s="13" t="str">
        <f t="shared" si="0"/>
        <v xml:space="preserve">CMR05052019OD512391000                          EPC 05-2019                        COMMISS 03:30:10                              C2000,00             N3       EUR          E--                                        002A1                                     </v>
      </c>
      <c r="X48" t="s">
        <v>133</v>
      </c>
      <c r="Y48">
        <f t="shared" si="1"/>
        <v>257</v>
      </c>
      <c r="AA48" t="str">
        <f t="shared" si="2"/>
        <v>002</v>
      </c>
    </row>
    <row r="49" spans="1:27" x14ac:dyDescent="0.3">
      <c r="A49" s="70" t="s">
        <v>127</v>
      </c>
      <c r="B49" s="47" t="s">
        <v>64</v>
      </c>
      <c r="C49" s="48" t="s">
        <v>49</v>
      </c>
      <c r="D49" s="49">
        <v>512391000</v>
      </c>
      <c r="E49" s="14"/>
      <c r="F49" s="5"/>
      <c r="G49" s="14" t="s">
        <v>89</v>
      </c>
      <c r="H49" t="s">
        <v>22</v>
      </c>
      <c r="K49" s="10" t="s">
        <v>62</v>
      </c>
      <c r="L49" s="68" t="s">
        <v>116</v>
      </c>
      <c r="M49" s="11" t="s">
        <v>52</v>
      </c>
      <c r="N49" s="14">
        <f>N48+1</f>
        <v>4</v>
      </c>
      <c r="O49" t="s">
        <v>53</v>
      </c>
      <c r="Q49" t="s">
        <v>54</v>
      </c>
      <c r="R49" s="12"/>
      <c r="S49" s="12" t="s">
        <v>63</v>
      </c>
      <c r="T49" s="40" t="s">
        <v>55</v>
      </c>
      <c r="W49" s="13" t="str">
        <f t="shared" ref="W49:W70" si="3">MID(A49,1,3)&amp;REPT(" ",3-LEN(MID(A49,1,3)))&amp;MID(B49,1,8)&amp;REPT(" ",8-LEN(MID(B49,1,8)))&amp;MID(C49,1,2)&amp;REPT(" ",2-LEN(MID(C49,1,2)))&amp;MID(D49,1,17)&amp;REPT(" ",17-LEN(MID(D49,1,17)))&amp;MID(E49,1,1)&amp;REPT(" ",1-LEN(MID(E49,1,1)))&amp;MID(F49,1,17)&amp;REPT(" ",17-LEN(MID(F49,1,17)))&amp;MID(G49,1,35)&amp;REPT(" ",35-LEN(MID(G49,1,35)))&amp;MID(H49,1,35)&amp;REPT(" ",35-LEN(MID(H49,1,35)))&amp;MID(I49,1,3)&amp;REPT(" ",3-LEN(MID(I49,1,3)))&amp;MID(J49,1,8)&amp;REPT(" ",8-LEN(MID(J49,1,8)))&amp;MID(K49,1,1)&amp;REPT(" ",1-LEN(MID(K49,1,1)))&amp;MID(L49,1,20)&amp;REPT(" ",20-LEN(MID(L49,1,20)))&amp;MID(M49,1,1)&amp;REPT(" ",1-LEN(MID(M49,1,1)))&amp;MID(N49,1,8)&amp;REPT(" ",8-LEN(MID(N49,1,8)))&amp;MID(O49,1,3)&amp;REPT(" ",3-LEN(MID(O49,1,3)))&amp;MID(P49,1,10)&amp;REPT(" ",10-LEN(MID(P49,1,10)))&amp;MID(Q49,1,3)&amp;REPT(" ",3-LEN(MID(Q49,1,3)))&amp;MID(R49,1,40)&amp;REPT(" ",40-LEN(MID(R49,1,40)))&amp;MID(S49,1,3)&amp;REPT(" ",3-LEN(MID(S49,1,3)))&amp;MID(T49,1,2)&amp;REPT(" ",2-LEN(MID(T49,1,2)))&amp;MID(U49,1,2)&amp;REPT(" ",2-LEN(MID(U49,1,2)))&amp;MID(V49,1,35)&amp;REPT(" ",35-LEN(MID(V49,1,35)))</f>
        <v xml:space="preserve">CMR05052019OD512391000                          EPC 05-2019                        TRANSAC 03:30:10                              D200000,00           N4       EUR          E--                                        002A1                                     </v>
      </c>
      <c r="X49" t="s">
        <v>134</v>
      </c>
      <c r="Y49">
        <f t="shared" ref="Y49:Y70" si="4">LEN(X49)</f>
        <v>257</v>
      </c>
      <c r="AA49" t="str">
        <f t="shared" ref="AA49:AA70" si="5">MID(X49,216,3)</f>
        <v>002</v>
      </c>
    </row>
    <row r="50" spans="1:27" x14ac:dyDescent="0.3">
      <c r="A50" s="71" t="s">
        <v>127</v>
      </c>
      <c r="B50" s="50" t="s">
        <v>64</v>
      </c>
      <c r="C50" s="51" t="s">
        <v>49</v>
      </c>
      <c r="D50" s="52">
        <v>467190000</v>
      </c>
      <c r="E50" s="40" t="s">
        <v>85</v>
      </c>
      <c r="F50" s="5" t="s">
        <v>90</v>
      </c>
      <c r="G50" s="14" t="s">
        <v>89</v>
      </c>
      <c r="H50" t="s">
        <v>22</v>
      </c>
      <c r="K50" s="10" t="s">
        <v>51</v>
      </c>
      <c r="L50" s="68" t="s">
        <v>116</v>
      </c>
      <c r="M50" s="11" t="s">
        <v>52</v>
      </c>
      <c r="N50" s="14">
        <f>N49</f>
        <v>4</v>
      </c>
      <c r="O50" t="s">
        <v>53</v>
      </c>
      <c r="Q50" t="s">
        <v>54</v>
      </c>
      <c r="R50" s="12"/>
      <c r="S50" s="12" t="s">
        <v>63</v>
      </c>
      <c r="T50" s="40" t="s">
        <v>55</v>
      </c>
      <c r="W50" s="13" t="str">
        <f t="shared" si="3"/>
        <v xml:space="preserve">CMR05052019OD467190000        XC0000001         EPC 05-2019                        TRANSAC 03:30:10                              C200000,00           N4       EUR          E--                                        002A1                                     </v>
      </c>
      <c r="X50" t="s">
        <v>184</v>
      </c>
      <c r="Y50">
        <f t="shared" si="4"/>
        <v>257</v>
      </c>
      <c r="AA50" t="str">
        <f t="shared" si="5"/>
        <v>002</v>
      </c>
    </row>
    <row r="51" spans="1:27" x14ac:dyDescent="0.3">
      <c r="A51" s="70" t="s">
        <v>127</v>
      </c>
      <c r="B51" s="47" t="s">
        <v>64</v>
      </c>
      <c r="C51" s="48" t="s">
        <v>49</v>
      </c>
      <c r="D51" s="49">
        <v>467190000</v>
      </c>
      <c r="E51" s="40" t="s">
        <v>85</v>
      </c>
      <c r="F51" s="5" t="s">
        <v>90</v>
      </c>
      <c r="G51" s="14" t="s">
        <v>89</v>
      </c>
      <c r="H51" t="s">
        <v>23</v>
      </c>
      <c r="K51" s="10" t="s">
        <v>62</v>
      </c>
      <c r="L51" s="68" t="s">
        <v>117</v>
      </c>
      <c r="M51" s="11" t="s">
        <v>52</v>
      </c>
      <c r="N51" s="14">
        <f>N50+1</f>
        <v>5</v>
      </c>
      <c r="O51" t="s">
        <v>53</v>
      </c>
      <c r="Q51" t="s">
        <v>54</v>
      </c>
      <c r="R51" s="12"/>
      <c r="S51" s="12" t="s">
        <v>63</v>
      </c>
      <c r="T51" s="40" t="s">
        <v>55</v>
      </c>
      <c r="W51" s="13" t="str">
        <f t="shared" si="3"/>
        <v xml:space="preserve">CMR05052019OD467190000        XC0000001         EPC 05-2019                        VIRSORT 10:00:00                              D195985,00           N5       EUR          E--                                        002A1                                     </v>
      </c>
      <c r="X51" t="s">
        <v>185</v>
      </c>
      <c r="Y51">
        <f t="shared" si="4"/>
        <v>257</v>
      </c>
      <c r="AA51" t="str">
        <f t="shared" si="5"/>
        <v>002</v>
      </c>
    </row>
    <row r="52" spans="1:27" x14ac:dyDescent="0.3">
      <c r="A52" s="71" t="s">
        <v>127</v>
      </c>
      <c r="B52" s="50" t="s">
        <v>64</v>
      </c>
      <c r="C52" s="51" t="s">
        <v>49</v>
      </c>
      <c r="D52" s="52">
        <v>512391000</v>
      </c>
      <c r="E52" s="14"/>
      <c r="F52" s="5"/>
      <c r="G52" s="14" t="s">
        <v>89</v>
      </c>
      <c r="H52" t="s">
        <v>23</v>
      </c>
      <c r="K52" s="10" t="s">
        <v>51</v>
      </c>
      <c r="L52" s="68" t="s">
        <v>117</v>
      </c>
      <c r="M52" s="11" t="s">
        <v>52</v>
      </c>
      <c r="N52" s="14">
        <f>N51</f>
        <v>5</v>
      </c>
      <c r="O52" t="s">
        <v>53</v>
      </c>
      <c r="Q52" t="s">
        <v>54</v>
      </c>
      <c r="R52" s="12"/>
      <c r="S52" s="12" t="s">
        <v>63</v>
      </c>
      <c r="T52" s="40" t="s">
        <v>55</v>
      </c>
      <c r="W52" s="13" t="str">
        <f t="shared" si="3"/>
        <v xml:space="preserve">CMR05052019OD512391000                          EPC 05-2019                        VIRSORT 10:00:00                              C195985,00           N5       EUR          E--                                        002A1                                     </v>
      </c>
      <c r="X52" t="s">
        <v>135</v>
      </c>
      <c r="Y52">
        <f t="shared" si="4"/>
        <v>257</v>
      </c>
      <c r="AA52" t="str">
        <f t="shared" si="5"/>
        <v>002</v>
      </c>
    </row>
    <row r="53" spans="1:27" x14ac:dyDescent="0.3">
      <c r="A53" s="70" t="s">
        <v>127</v>
      </c>
      <c r="B53" s="47" t="s">
        <v>64</v>
      </c>
      <c r="C53" s="48" t="s">
        <v>49</v>
      </c>
      <c r="D53" s="49">
        <v>467190000</v>
      </c>
      <c r="E53" s="14" t="s">
        <v>85</v>
      </c>
      <c r="F53" s="5" t="s">
        <v>90</v>
      </c>
      <c r="G53" s="14" t="s">
        <v>89</v>
      </c>
      <c r="H53" t="s">
        <v>24</v>
      </c>
      <c r="K53" s="10" t="s">
        <v>62</v>
      </c>
      <c r="L53" s="68" t="s">
        <v>118</v>
      </c>
      <c r="M53" s="11" t="s">
        <v>52</v>
      </c>
      <c r="N53" s="14">
        <f>N52+1</f>
        <v>6</v>
      </c>
      <c r="O53" t="s">
        <v>53</v>
      </c>
      <c r="Q53" t="s">
        <v>54</v>
      </c>
      <c r="R53" s="12"/>
      <c r="S53" s="12" t="s">
        <v>63</v>
      </c>
      <c r="T53" s="40" t="s">
        <v>55</v>
      </c>
      <c r="W53" s="13" t="str">
        <f t="shared" si="3"/>
        <v xml:space="preserve">CMR05052019OD467190000        XC0000001         EPC 05-2019                        IMPAYES 13:30:00                              D17000,00            N6       EUR          E--                                        002A1                                     </v>
      </c>
      <c r="X53" t="s">
        <v>186</v>
      </c>
      <c r="Y53">
        <f t="shared" si="4"/>
        <v>257</v>
      </c>
      <c r="AA53" t="str">
        <f t="shared" si="5"/>
        <v>002</v>
      </c>
    </row>
    <row r="54" spans="1:27" x14ac:dyDescent="0.3">
      <c r="A54" s="71" t="s">
        <v>127</v>
      </c>
      <c r="B54" s="50" t="s">
        <v>64</v>
      </c>
      <c r="C54" s="51" t="s">
        <v>49</v>
      </c>
      <c r="D54" s="52">
        <v>512391000</v>
      </c>
      <c r="E54" s="14"/>
      <c r="F54" s="5"/>
      <c r="G54" s="14" t="s">
        <v>89</v>
      </c>
      <c r="H54" t="s">
        <v>24</v>
      </c>
      <c r="K54" s="10" t="s">
        <v>51</v>
      </c>
      <c r="L54" s="68" t="s">
        <v>118</v>
      </c>
      <c r="M54" s="11" t="s">
        <v>52</v>
      </c>
      <c r="N54" s="14">
        <f>N53</f>
        <v>6</v>
      </c>
      <c r="O54" t="s">
        <v>53</v>
      </c>
      <c r="Q54" t="s">
        <v>54</v>
      </c>
      <c r="R54" s="12"/>
      <c r="S54" s="12" t="s">
        <v>63</v>
      </c>
      <c r="T54" s="40" t="s">
        <v>55</v>
      </c>
      <c r="W54" s="13" t="str">
        <f t="shared" si="3"/>
        <v xml:space="preserve">CMR05052019OD512391000                          EPC 05-2019                        IMPAYES 13:30:00                              C17000,00            N6       EUR          E--                                        002A1                                     </v>
      </c>
      <c r="X54" t="s">
        <v>136</v>
      </c>
      <c r="Y54">
        <f t="shared" si="4"/>
        <v>257</v>
      </c>
      <c r="AA54" t="str">
        <f t="shared" si="5"/>
        <v>002</v>
      </c>
    </row>
    <row r="55" spans="1:27" x14ac:dyDescent="0.3">
      <c r="A55" s="70" t="s">
        <v>66</v>
      </c>
      <c r="B55" s="47" t="s">
        <v>64</v>
      </c>
      <c r="C55" s="48" t="s">
        <v>49</v>
      </c>
      <c r="D55" s="49">
        <v>467190000</v>
      </c>
      <c r="E55" s="14" t="s">
        <v>85</v>
      </c>
      <c r="F55" s="5" t="s">
        <v>90</v>
      </c>
      <c r="G55" s="14" t="s">
        <v>89</v>
      </c>
      <c r="H55" t="s">
        <v>97</v>
      </c>
      <c r="K55" s="10" t="s">
        <v>62</v>
      </c>
      <c r="L55" s="68" t="s">
        <v>119</v>
      </c>
      <c r="M55" s="11" t="s">
        <v>52</v>
      </c>
      <c r="N55" s="14">
        <f>N54+1</f>
        <v>7</v>
      </c>
      <c r="O55" t="s">
        <v>53</v>
      </c>
      <c r="Q55" t="s">
        <v>54</v>
      </c>
      <c r="R55" s="12"/>
      <c r="S55" s="12" t="s">
        <v>63</v>
      </c>
      <c r="T55" s="40" t="s">
        <v>55</v>
      </c>
      <c r="W55" s="13" t="str">
        <f t="shared" si="3"/>
        <v xml:space="preserve">EPC05052019OD467190000        XC0000001         EPC 05-2019                        FRAIREJ 13:30:00                              D225,00              N7       EUR          E--                                        002A1                                     </v>
      </c>
      <c r="X55" t="s">
        <v>187</v>
      </c>
      <c r="Y55">
        <f t="shared" si="4"/>
        <v>257</v>
      </c>
      <c r="AA55" t="str">
        <f t="shared" si="5"/>
        <v>002</v>
      </c>
    </row>
    <row r="56" spans="1:27" x14ac:dyDescent="0.3">
      <c r="A56" s="71" t="s">
        <v>66</v>
      </c>
      <c r="B56" s="50" t="s">
        <v>64</v>
      </c>
      <c r="C56" s="51" t="s">
        <v>49</v>
      </c>
      <c r="D56" s="52">
        <v>708293000</v>
      </c>
      <c r="E56" s="14" t="s">
        <v>50</v>
      </c>
      <c r="F56" s="5" t="s">
        <v>240</v>
      </c>
      <c r="G56" s="14" t="s">
        <v>89</v>
      </c>
      <c r="H56" t="s">
        <v>97</v>
      </c>
      <c r="K56" s="10" t="s">
        <v>51</v>
      </c>
      <c r="L56" s="68" t="s">
        <v>119</v>
      </c>
      <c r="M56" s="11" t="s">
        <v>52</v>
      </c>
      <c r="N56" s="14">
        <f>N55</f>
        <v>7</v>
      </c>
      <c r="O56" t="s">
        <v>53</v>
      </c>
      <c r="Q56" t="s">
        <v>54</v>
      </c>
      <c r="R56" s="12"/>
      <c r="S56" s="12" t="s">
        <v>63</v>
      </c>
      <c r="T56" s="40" t="s">
        <v>55</v>
      </c>
      <c r="W56" s="13" t="str">
        <f t="shared" si="3"/>
        <v xml:space="preserve">EPC05052019OD708293000        H01R1R000         EPC 05-2019                        FRAIREJ 13:30:00                              C225,00              N7       EUR          E--                                        002A1                                     </v>
      </c>
      <c r="X56" t="s">
        <v>260</v>
      </c>
      <c r="Y56">
        <f t="shared" si="4"/>
        <v>248</v>
      </c>
      <c r="AA56" t="str">
        <f t="shared" si="5"/>
        <v xml:space="preserve">   </v>
      </c>
    </row>
    <row r="57" spans="1:27" x14ac:dyDescent="0.3">
      <c r="A57" s="14" t="s">
        <v>126</v>
      </c>
      <c r="B57" s="12" t="s">
        <v>64</v>
      </c>
      <c r="C57" s="40" t="s">
        <v>49</v>
      </c>
      <c r="D57">
        <v>512300000</v>
      </c>
      <c r="E57" s="14"/>
      <c r="F57" s="5"/>
      <c r="G57" s="14" t="s">
        <v>89</v>
      </c>
      <c r="H57" t="s">
        <v>97</v>
      </c>
      <c r="K57" s="10" t="s">
        <v>62</v>
      </c>
      <c r="L57" s="68" t="s">
        <v>119</v>
      </c>
      <c r="M57" s="11" t="s">
        <v>52</v>
      </c>
      <c r="N57" s="14">
        <f>N56+1</f>
        <v>8</v>
      </c>
      <c r="O57" t="s">
        <v>53</v>
      </c>
      <c r="Q57" t="s">
        <v>54</v>
      </c>
      <c r="R57" s="12"/>
      <c r="S57" s="12" t="s">
        <v>63</v>
      </c>
      <c r="T57" s="40" t="s">
        <v>55</v>
      </c>
      <c r="W57" s="13" t="str">
        <f t="shared" si="3"/>
        <v xml:space="preserve">CMB05052019OD512300000                          EPC 05-2019                        FRAIREJ 13:30:00                              D225,00              N8       EUR          E--                                        002A1                                     </v>
      </c>
      <c r="X57" t="s">
        <v>137</v>
      </c>
      <c r="Y57">
        <f t="shared" si="4"/>
        <v>257</v>
      </c>
      <c r="AA57" t="str">
        <f t="shared" si="5"/>
        <v>002</v>
      </c>
    </row>
    <row r="58" spans="1:27" x14ac:dyDescent="0.3">
      <c r="A58" s="72" t="s">
        <v>126</v>
      </c>
      <c r="B58" s="53" t="s">
        <v>64</v>
      </c>
      <c r="C58" s="54" t="s">
        <v>49</v>
      </c>
      <c r="D58" s="55">
        <v>580300000</v>
      </c>
      <c r="E58" s="14"/>
      <c r="F58" s="5"/>
      <c r="G58" s="65" t="s">
        <v>89</v>
      </c>
      <c r="H58" s="1" t="s">
        <v>97</v>
      </c>
      <c r="K58" s="43" t="s">
        <v>51</v>
      </c>
      <c r="L58" s="69" t="s">
        <v>119</v>
      </c>
      <c r="M58" s="44" t="s">
        <v>52</v>
      </c>
      <c r="N58" s="65">
        <f>N57</f>
        <v>8</v>
      </c>
      <c r="O58" s="1" t="s">
        <v>53</v>
      </c>
      <c r="Q58" s="1" t="s">
        <v>54</v>
      </c>
      <c r="R58" s="41"/>
      <c r="S58" s="41" t="s">
        <v>63</v>
      </c>
      <c r="T58" s="42" t="s">
        <v>55</v>
      </c>
      <c r="W58" s="45" t="str">
        <f>MID(A58,1,3)&amp;REPT(" ",3-LEN(MID(A58,1,3)))&amp;MID(B58,1,8)&amp;REPT(" ",8-LEN(MID(B58,1,8)))&amp;MID(C58,1,2)&amp;REPT(" ",2-LEN(MID(C58,1,2)))&amp;MID(D58,1,17)&amp;REPT(" ",17-LEN(MID(D58,1,17)))&amp;MID(E58,1,1)&amp;REPT(" ",1-LEN(MID(E58,1,1)))&amp;MID(F58,1,17)&amp;REPT(" ",17-LEN(MID(F58,1,17)))&amp;MID(G58,1,35)&amp;REPT(" ",35-LEN(MID(G58,1,35)))&amp;MID(H58,1,35)&amp;REPT(" ",35-LEN(MID(H58,1,35)))&amp;MID(I58,1,3)&amp;REPT(" ",3-LEN(MID(I58,1,3)))&amp;MID(J58,1,8)&amp;REPT(" ",8-LEN(MID(J58,1,8)))&amp;MID(K58,1,1)&amp;REPT(" ",1-LEN(MID(K58,1,1)))&amp;MID(L58,1,20)&amp;REPT(" ",20-LEN(MID(L58,1,20)))&amp;MID(M58,1,1)&amp;REPT(" ",1-LEN(MID(M58,1,1)))&amp;MID(N58,1,8)&amp;REPT(" ",8-LEN(MID(N58,1,8)))&amp;MID(O58,1,3)&amp;REPT(" ",3-LEN(MID(O58,1,3)))&amp;MID(P58,1,10)&amp;REPT(" ",10-LEN(MID(P58,1,10)))&amp;MID(Q58,1,3)&amp;REPT(" ",3-LEN(MID(Q58,1,3)))&amp;MID(R58,1,40)&amp;REPT(" ",40-LEN(MID(R58,1,40)))&amp;MID(S58,1,3)&amp;REPT(" ",3-LEN(MID(S58,1,3)))&amp;MID(T58,1,2)&amp;REPT(" ",2-LEN(MID(T58,1,2)))&amp;MID(U58,1,2)&amp;REPT(" ",2-LEN(MID(U58,1,2)))&amp;MID(V58,1,35)&amp;REPT(" ",35-LEN(MID(V58,1,35)))</f>
        <v xml:space="preserve">CMB05052019OD580300000                          EPC 05-2019                        FRAIREJ 13:30:00                              C225,00              N8       EUR          E--                                        002A1                                     </v>
      </c>
      <c r="X58" s="1" t="s">
        <v>145</v>
      </c>
      <c r="Y58" s="1">
        <f>LEN(X58)</f>
        <v>257</v>
      </c>
      <c r="Z58" s="1"/>
      <c r="AA58" s="1" t="str">
        <f>MID(X58,216,3)</f>
        <v>002</v>
      </c>
    </row>
    <row r="59" spans="1:27" x14ac:dyDescent="0.3">
      <c r="A59" s="65" t="s">
        <v>127</v>
      </c>
      <c r="B59" s="41" t="s">
        <v>64</v>
      </c>
      <c r="C59" s="42" t="s">
        <v>49</v>
      </c>
      <c r="D59" s="1">
        <v>580300000</v>
      </c>
      <c r="E59" s="14"/>
      <c r="F59" s="5"/>
      <c r="G59" s="65" t="s">
        <v>89</v>
      </c>
      <c r="H59" s="1" t="s">
        <v>97</v>
      </c>
      <c r="K59" s="43" t="s">
        <v>62</v>
      </c>
      <c r="L59" s="69" t="s">
        <v>119</v>
      </c>
      <c r="M59" s="44" t="s">
        <v>52</v>
      </c>
      <c r="N59" s="65">
        <f t="shared" ref="N59:N67" si="6">N58+1</f>
        <v>9</v>
      </c>
      <c r="O59" s="1" t="s">
        <v>53</v>
      </c>
      <c r="Q59" s="1" t="s">
        <v>54</v>
      </c>
      <c r="R59" s="41"/>
      <c r="S59" s="41" t="s">
        <v>63</v>
      </c>
      <c r="T59" s="42" t="s">
        <v>55</v>
      </c>
      <c r="W59" s="45" t="str">
        <f>MID(A59,1,3)&amp;REPT(" ",3-LEN(MID(A59,1,3)))&amp;MID(B59,1,8)&amp;REPT(" ",8-LEN(MID(B59,1,8)))&amp;MID(C59,1,2)&amp;REPT(" ",2-LEN(MID(C59,1,2)))&amp;MID(D59,1,17)&amp;REPT(" ",17-LEN(MID(D59,1,17)))&amp;MID(E59,1,1)&amp;REPT(" ",1-LEN(MID(E59,1,1)))&amp;MID(F59,1,17)&amp;REPT(" ",17-LEN(MID(F59,1,17)))&amp;MID(G59,1,35)&amp;REPT(" ",35-LEN(MID(G59,1,35)))&amp;MID(H59,1,35)&amp;REPT(" ",35-LEN(MID(H59,1,35)))&amp;MID(I59,1,3)&amp;REPT(" ",3-LEN(MID(I59,1,3)))&amp;MID(J59,1,8)&amp;REPT(" ",8-LEN(MID(J59,1,8)))&amp;MID(K59,1,1)&amp;REPT(" ",1-LEN(MID(K59,1,1)))&amp;MID(L59,1,20)&amp;REPT(" ",20-LEN(MID(L59,1,20)))&amp;MID(M59,1,1)&amp;REPT(" ",1-LEN(MID(M59,1,1)))&amp;MID(N59,1,8)&amp;REPT(" ",8-LEN(MID(N59,1,8)))&amp;MID(O59,1,3)&amp;REPT(" ",3-LEN(MID(O59,1,3)))&amp;MID(P59,1,10)&amp;REPT(" ",10-LEN(MID(P59,1,10)))&amp;MID(Q59,1,3)&amp;REPT(" ",3-LEN(MID(Q59,1,3)))&amp;MID(R59,1,40)&amp;REPT(" ",40-LEN(MID(R59,1,40)))&amp;MID(S59,1,3)&amp;REPT(" ",3-LEN(MID(S59,1,3)))&amp;MID(T59,1,2)&amp;REPT(" ",2-LEN(MID(T59,1,2)))&amp;MID(U59,1,2)&amp;REPT(" ",2-LEN(MID(U59,1,2)))&amp;MID(V59,1,35)&amp;REPT(" ",35-LEN(MID(V59,1,35)))</f>
        <v xml:space="preserve">CMR05052019OD580300000                          EPC 05-2019                        FRAIREJ 13:30:00                              D225,00              N9       EUR          E--                                        002A1                                     </v>
      </c>
      <c r="X59" s="1" t="s">
        <v>146</v>
      </c>
      <c r="Y59" s="1">
        <f>LEN(X59)</f>
        <v>257</v>
      </c>
      <c r="Z59" s="1"/>
      <c r="AA59" s="1" t="str">
        <f>MID(X59,216,3)</f>
        <v>002</v>
      </c>
    </row>
    <row r="60" spans="1:27" x14ac:dyDescent="0.3">
      <c r="A60" s="71" t="s">
        <v>127</v>
      </c>
      <c r="B60" s="62" t="s">
        <v>64</v>
      </c>
      <c r="C60" s="63" t="s">
        <v>49</v>
      </c>
      <c r="D60" s="64">
        <v>512391000</v>
      </c>
      <c r="E60" s="14"/>
      <c r="F60" s="5"/>
      <c r="G60" s="14" t="s">
        <v>89</v>
      </c>
      <c r="H60" t="s">
        <v>97</v>
      </c>
      <c r="K60" s="10" t="s">
        <v>51</v>
      </c>
      <c r="L60" s="68" t="s">
        <v>119</v>
      </c>
      <c r="M60" s="11" t="s">
        <v>52</v>
      </c>
      <c r="N60" s="14">
        <f t="shared" ref="N60:N66" si="7">N59</f>
        <v>9</v>
      </c>
      <c r="O60" t="s">
        <v>53</v>
      </c>
      <c r="Q60" t="s">
        <v>54</v>
      </c>
      <c r="R60" s="12"/>
      <c r="S60" s="12" t="s">
        <v>63</v>
      </c>
      <c r="T60" s="40" t="s">
        <v>55</v>
      </c>
      <c r="W60" s="13" t="str">
        <f t="shared" si="3"/>
        <v xml:space="preserve">CMR05052019OD512391000                          EPC 05-2019                        FRAIREJ 13:30:00                              C225,00              N9       EUR          E--                                        002A1                                     </v>
      </c>
      <c r="X60" t="s">
        <v>138</v>
      </c>
      <c r="Y60">
        <f t="shared" si="4"/>
        <v>257</v>
      </c>
      <c r="AA60" t="str">
        <f t="shared" si="5"/>
        <v>002</v>
      </c>
    </row>
    <row r="61" spans="1:27" x14ac:dyDescent="0.3">
      <c r="A61" s="14" t="s">
        <v>127</v>
      </c>
      <c r="B61" s="59" t="s">
        <v>64</v>
      </c>
      <c r="C61" s="60" t="s">
        <v>49</v>
      </c>
      <c r="D61" s="61">
        <v>512391000</v>
      </c>
      <c r="E61" s="14"/>
      <c r="F61" s="5"/>
      <c r="G61" s="14" t="s">
        <v>89</v>
      </c>
      <c r="H61" t="s">
        <v>25</v>
      </c>
      <c r="K61" s="10" t="s">
        <v>62</v>
      </c>
      <c r="L61" s="68" t="s">
        <v>120</v>
      </c>
      <c r="M61" s="11" t="s">
        <v>52</v>
      </c>
      <c r="N61" s="14">
        <f t="shared" si="6"/>
        <v>10</v>
      </c>
      <c r="O61" t="s">
        <v>53</v>
      </c>
      <c r="Q61" t="s">
        <v>54</v>
      </c>
      <c r="R61" s="12"/>
      <c r="S61" s="12" t="s">
        <v>63</v>
      </c>
      <c r="T61" s="40" t="s">
        <v>55</v>
      </c>
      <c r="W61" s="13" t="str">
        <f t="shared" si="3"/>
        <v xml:space="preserve">CMR05052019OD512391000                          EPC 05-2019                        COUVREG 05:01:00                              D7985,00             N10      EUR          E--                                        002A1                                     </v>
      </c>
      <c r="X61" t="s">
        <v>139</v>
      </c>
      <c r="Y61">
        <f t="shared" si="4"/>
        <v>257</v>
      </c>
      <c r="AA61" t="str">
        <f t="shared" si="5"/>
        <v>002</v>
      </c>
    </row>
    <row r="62" spans="1:27" x14ac:dyDescent="0.3">
      <c r="A62" s="72" t="s">
        <v>127</v>
      </c>
      <c r="B62" s="53" t="s">
        <v>64</v>
      </c>
      <c r="C62" s="54" t="s">
        <v>49</v>
      </c>
      <c r="D62" s="55">
        <v>580300000</v>
      </c>
      <c r="E62" s="14"/>
      <c r="F62" s="5"/>
      <c r="G62" s="65" t="s">
        <v>89</v>
      </c>
      <c r="H62" s="1" t="s">
        <v>25</v>
      </c>
      <c r="K62" s="43" t="s">
        <v>51</v>
      </c>
      <c r="L62" s="69" t="s">
        <v>120</v>
      </c>
      <c r="M62" s="44" t="s">
        <v>52</v>
      </c>
      <c r="N62" s="14">
        <f t="shared" si="7"/>
        <v>10</v>
      </c>
      <c r="O62" s="1" t="s">
        <v>53</v>
      </c>
      <c r="Q62" s="1" t="s">
        <v>54</v>
      </c>
      <c r="R62" s="41"/>
      <c r="S62" s="41" t="s">
        <v>63</v>
      </c>
      <c r="T62" s="42" t="s">
        <v>55</v>
      </c>
      <c r="W62" s="45" t="str">
        <f t="shared" si="3"/>
        <v xml:space="preserve">CMR05052019OD580300000                          EPC 05-2019                        COUVREG 05:01:00                              C7985,00             N10      EUR          E--                                        002A1                                     </v>
      </c>
      <c r="X62" s="1" t="s">
        <v>147</v>
      </c>
      <c r="Y62" s="1">
        <f t="shared" si="4"/>
        <v>257</v>
      </c>
      <c r="Z62" s="1"/>
      <c r="AA62" s="1" t="str">
        <f t="shared" si="5"/>
        <v>002</v>
      </c>
    </row>
    <row r="63" spans="1:27" x14ac:dyDescent="0.3">
      <c r="A63" s="65" t="s">
        <v>128</v>
      </c>
      <c r="B63" s="41" t="s">
        <v>64</v>
      </c>
      <c r="C63" s="42" t="s">
        <v>49</v>
      </c>
      <c r="D63" s="1">
        <v>580300000</v>
      </c>
      <c r="E63" s="14"/>
      <c r="F63" s="5"/>
      <c r="G63" s="65" t="s">
        <v>89</v>
      </c>
      <c r="H63" s="1" t="s">
        <v>25</v>
      </c>
      <c r="K63" s="43" t="s">
        <v>62</v>
      </c>
      <c r="L63" s="69" t="s">
        <v>120</v>
      </c>
      <c r="M63" s="44" t="s">
        <v>52</v>
      </c>
      <c r="N63" s="14">
        <f t="shared" si="6"/>
        <v>11</v>
      </c>
      <c r="O63" s="1" t="s">
        <v>53</v>
      </c>
      <c r="Q63" s="1" t="s">
        <v>54</v>
      </c>
      <c r="R63" s="41"/>
      <c r="S63" s="41" t="s">
        <v>63</v>
      </c>
      <c r="T63" s="42" t="s">
        <v>55</v>
      </c>
      <c r="W63" s="45" t="str">
        <f t="shared" si="3"/>
        <v xml:space="preserve">CMC05052019OD580300000                          EPC 05-2019                        COUVREG 05:01:00                              D7985,00             N11      EUR          E--                                        002A1                                     </v>
      </c>
      <c r="X63" s="1" t="s">
        <v>148</v>
      </c>
      <c r="Y63" s="1">
        <f t="shared" si="4"/>
        <v>257</v>
      </c>
      <c r="Z63" s="1"/>
      <c r="AA63" s="1" t="str">
        <f t="shared" si="5"/>
        <v>002</v>
      </c>
    </row>
    <row r="64" spans="1:27" x14ac:dyDescent="0.3">
      <c r="A64" s="71" t="s">
        <v>128</v>
      </c>
      <c r="B64" s="62" t="s">
        <v>64</v>
      </c>
      <c r="C64" s="63" t="s">
        <v>49</v>
      </c>
      <c r="D64" s="64">
        <v>512392000</v>
      </c>
      <c r="E64" s="14"/>
      <c r="F64" s="5"/>
      <c r="G64" s="14" t="s">
        <v>89</v>
      </c>
      <c r="H64" t="s">
        <v>25</v>
      </c>
      <c r="K64" s="10" t="s">
        <v>51</v>
      </c>
      <c r="L64" s="68" t="s">
        <v>120</v>
      </c>
      <c r="M64" s="11" t="s">
        <v>52</v>
      </c>
      <c r="N64" s="14">
        <f t="shared" si="7"/>
        <v>11</v>
      </c>
      <c r="O64" t="s">
        <v>53</v>
      </c>
      <c r="Q64" t="s">
        <v>54</v>
      </c>
      <c r="R64" s="12"/>
      <c r="S64" s="12" t="s">
        <v>63</v>
      </c>
      <c r="T64" s="40" t="s">
        <v>55</v>
      </c>
      <c r="W64" s="13" t="str">
        <f t="shared" si="3"/>
        <v xml:space="preserve">CMC05052019OD512392000                          EPC 05-2019                        COUVREG 05:01:00                              C7985,00             N11      EUR          E--                                        002A1                                     </v>
      </c>
      <c r="X64" t="s">
        <v>140</v>
      </c>
      <c r="Y64">
        <f t="shared" si="4"/>
        <v>257</v>
      </c>
      <c r="AA64" t="str">
        <f t="shared" si="5"/>
        <v>002</v>
      </c>
    </row>
    <row r="65" spans="1:27" x14ac:dyDescent="0.3">
      <c r="A65" s="14" t="s">
        <v>66</v>
      </c>
      <c r="B65" s="59" t="s">
        <v>64</v>
      </c>
      <c r="C65" s="60" t="s">
        <v>49</v>
      </c>
      <c r="D65" s="61">
        <v>411190000</v>
      </c>
      <c r="E65" s="14" t="s">
        <v>85</v>
      </c>
      <c r="F65" s="5" t="s">
        <v>90</v>
      </c>
      <c r="G65" s="14" t="s">
        <v>89</v>
      </c>
      <c r="H65" t="s">
        <v>111</v>
      </c>
      <c r="K65" s="10" t="s">
        <v>62</v>
      </c>
      <c r="L65" s="68" t="s">
        <v>121</v>
      </c>
      <c r="M65" s="11" t="s">
        <v>52</v>
      </c>
      <c r="N65" s="14">
        <f t="shared" si="6"/>
        <v>12</v>
      </c>
      <c r="O65" t="s">
        <v>53</v>
      </c>
      <c r="Q65" t="s">
        <v>54</v>
      </c>
      <c r="R65" s="12"/>
      <c r="S65" s="12" t="s">
        <v>63</v>
      </c>
      <c r="T65" s="40" t="s">
        <v>55</v>
      </c>
      <c r="W65" s="13" t="str">
        <f t="shared" si="3"/>
        <v xml:space="preserve">EPC05052019OD411190000        XC0000001         EPC 05-2019                        COUVREG 05:01:00 C00000010505201913           D7225,00             N12      EUR          E--                                        002A1                                     </v>
      </c>
      <c r="X65" t="s">
        <v>182</v>
      </c>
      <c r="Y65">
        <f t="shared" si="4"/>
        <v>257</v>
      </c>
      <c r="AA65" t="str">
        <f t="shared" si="5"/>
        <v>002</v>
      </c>
    </row>
    <row r="66" spans="1:27" x14ac:dyDescent="0.3">
      <c r="A66" s="71" t="s">
        <v>66</v>
      </c>
      <c r="B66" s="62" t="s">
        <v>64</v>
      </c>
      <c r="C66" s="63" t="s">
        <v>49</v>
      </c>
      <c r="D66" s="64">
        <v>467190000</v>
      </c>
      <c r="E66" s="14" t="s">
        <v>85</v>
      </c>
      <c r="F66" s="5" t="s">
        <v>90</v>
      </c>
      <c r="G66" s="14" t="s">
        <v>89</v>
      </c>
      <c r="H66" t="s">
        <v>25</v>
      </c>
      <c r="K66" s="10" t="s">
        <v>51</v>
      </c>
      <c r="L66" s="68" t="s">
        <v>121</v>
      </c>
      <c r="M66" s="11" t="s">
        <v>52</v>
      </c>
      <c r="N66" s="14">
        <f t="shared" si="7"/>
        <v>12</v>
      </c>
      <c r="O66" t="s">
        <v>53</v>
      </c>
      <c r="Q66" t="s">
        <v>54</v>
      </c>
      <c r="R66" s="12"/>
      <c r="S66" s="12" t="s">
        <v>63</v>
      </c>
      <c r="T66" s="40" t="s">
        <v>55</v>
      </c>
      <c r="W66" s="13" t="str">
        <f t="shared" si="3"/>
        <v xml:space="preserve">EPC05052019OD467190000        XC0000001         EPC 05-2019                        COUVREG 05:01:00                              C7225,00             N12      EUR          E--                                        002A1                                     </v>
      </c>
      <c r="X66" t="s">
        <v>188</v>
      </c>
      <c r="Y66">
        <f t="shared" si="4"/>
        <v>257</v>
      </c>
      <c r="AA66" t="str">
        <f t="shared" si="5"/>
        <v>002</v>
      </c>
    </row>
    <row r="67" spans="1:27" x14ac:dyDescent="0.3">
      <c r="A67" s="14" t="s">
        <v>127</v>
      </c>
      <c r="B67" s="59" t="s">
        <v>64</v>
      </c>
      <c r="C67" s="60" t="s">
        <v>49</v>
      </c>
      <c r="D67" s="61">
        <v>512391000</v>
      </c>
      <c r="E67" s="14"/>
      <c r="F67" s="5"/>
      <c r="G67" s="14" t="s">
        <v>89</v>
      </c>
      <c r="H67" t="s">
        <v>25</v>
      </c>
      <c r="K67" s="10" t="s">
        <v>62</v>
      </c>
      <c r="L67" s="68" t="s">
        <v>121</v>
      </c>
      <c r="M67" s="11" t="s">
        <v>52</v>
      </c>
      <c r="N67" s="14">
        <f t="shared" si="6"/>
        <v>13</v>
      </c>
      <c r="O67" t="s">
        <v>53</v>
      </c>
      <c r="Q67" t="s">
        <v>54</v>
      </c>
      <c r="R67" s="12"/>
      <c r="S67" s="12" t="s">
        <v>63</v>
      </c>
      <c r="T67" s="40" t="s">
        <v>55</v>
      </c>
      <c r="W67" s="13" t="str">
        <f t="shared" si="3"/>
        <v xml:space="preserve">CMR05052019OD512391000                          EPC 05-2019                        COUVREG 05:01:00                              D7225,00             N13      EUR          E--                                        002A1                                     </v>
      </c>
      <c r="X67" t="s">
        <v>141</v>
      </c>
      <c r="Y67">
        <f t="shared" si="4"/>
        <v>257</v>
      </c>
      <c r="AA67" t="str">
        <f t="shared" si="5"/>
        <v>002</v>
      </c>
    </row>
    <row r="68" spans="1:27" x14ac:dyDescent="0.3">
      <c r="A68" s="72" t="s">
        <v>127</v>
      </c>
      <c r="B68" s="53" t="s">
        <v>64</v>
      </c>
      <c r="C68" s="54" t="s">
        <v>49</v>
      </c>
      <c r="D68" s="55">
        <v>580300000</v>
      </c>
      <c r="E68" s="14"/>
      <c r="F68" s="5"/>
      <c r="G68" s="65" t="s">
        <v>89</v>
      </c>
      <c r="H68" s="1" t="s">
        <v>25</v>
      </c>
      <c r="K68" s="43" t="s">
        <v>51</v>
      </c>
      <c r="L68" s="69" t="s">
        <v>121</v>
      </c>
      <c r="M68" s="44" t="s">
        <v>52</v>
      </c>
      <c r="N68" s="14">
        <f>N67</f>
        <v>13</v>
      </c>
      <c r="O68" s="1" t="s">
        <v>53</v>
      </c>
      <c r="Q68" s="1" t="s">
        <v>54</v>
      </c>
      <c r="R68" s="41"/>
      <c r="S68" s="41" t="s">
        <v>63</v>
      </c>
      <c r="T68" s="42" t="s">
        <v>55</v>
      </c>
      <c r="W68" s="45" t="str">
        <f>MID(A68,1,3)&amp;REPT(" ",3-LEN(MID(A68,1,3)))&amp;MID(B68,1,8)&amp;REPT(" ",8-LEN(MID(B68,1,8)))&amp;MID(C68,1,2)&amp;REPT(" ",2-LEN(MID(C68,1,2)))&amp;MID(D68,1,17)&amp;REPT(" ",17-LEN(MID(D68,1,17)))&amp;MID(E68,1,1)&amp;REPT(" ",1-LEN(MID(E68,1,1)))&amp;MID(F68,1,17)&amp;REPT(" ",17-LEN(MID(F68,1,17)))&amp;MID(G68,1,35)&amp;REPT(" ",35-LEN(MID(G68,1,35)))&amp;MID(H68,1,35)&amp;REPT(" ",35-LEN(MID(H68,1,35)))&amp;MID(I68,1,3)&amp;REPT(" ",3-LEN(MID(I68,1,3)))&amp;MID(J68,1,8)&amp;REPT(" ",8-LEN(MID(J68,1,8)))&amp;MID(K68,1,1)&amp;REPT(" ",1-LEN(MID(K68,1,1)))&amp;MID(L68,1,20)&amp;REPT(" ",20-LEN(MID(L68,1,20)))&amp;MID(M68,1,1)&amp;REPT(" ",1-LEN(MID(M68,1,1)))&amp;MID(N68,1,8)&amp;REPT(" ",8-LEN(MID(N68,1,8)))&amp;MID(O68,1,3)&amp;REPT(" ",3-LEN(MID(O68,1,3)))&amp;MID(P68,1,10)&amp;REPT(" ",10-LEN(MID(P68,1,10)))&amp;MID(Q68,1,3)&amp;REPT(" ",3-LEN(MID(Q68,1,3)))&amp;MID(R68,1,40)&amp;REPT(" ",40-LEN(MID(R68,1,40)))&amp;MID(S68,1,3)&amp;REPT(" ",3-LEN(MID(S68,1,3)))&amp;MID(T68,1,2)&amp;REPT(" ",2-LEN(MID(T68,1,2)))&amp;MID(U68,1,2)&amp;REPT(" ",2-LEN(MID(U68,1,2)))&amp;MID(V68,1,35)&amp;REPT(" ",35-LEN(MID(V68,1,35)))</f>
        <v xml:space="preserve">CMR05052019OD580300000                          EPC 05-2019                        COUVREG 05:01:00                              C7225,00             N13      EUR          E--                                        002A1                                     </v>
      </c>
      <c r="X68" s="1" t="s">
        <v>151</v>
      </c>
      <c r="Y68" s="1">
        <f>LEN(X68)</f>
        <v>257</v>
      </c>
      <c r="Z68" s="1"/>
      <c r="AA68" s="1" t="str">
        <f>MID(X68,216,3)</f>
        <v>002</v>
      </c>
    </row>
    <row r="69" spans="1:27" x14ac:dyDescent="0.3">
      <c r="A69" s="65" t="s">
        <v>126</v>
      </c>
      <c r="B69" s="41" t="s">
        <v>64</v>
      </c>
      <c r="C69" s="42" t="s">
        <v>49</v>
      </c>
      <c r="D69" s="1">
        <v>580300000</v>
      </c>
      <c r="E69" s="14"/>
      <c r="F69" s="5"/>
      <c r="G69" s="65" t="s">
        <v>89</v>
      </c>
      <c r="H69" s="1" t="s">
        <v>25</v>
      </c>
      <c r="K69" s="43" t="s">
        <v>62</v>
      </c>
      <c r="L69" s="69" t="s">
        <v>121</v>
      </c>
      <c r="M69" s="44" t="s">
        <v>52</v>
      </c>
      <c r="N69" s="14">
        <f>N68+1</f>
        <v>14</v>
      </c>
      <c r="O69" s="1" t="s">
        <v>53</v>
      </c>
      <c r="Q69" s="1" t="s">
        <v>54</v>
      </c>
      <c r="R69" s="41"/>
      <c r="S69" s="41" t="s">
        <v>63</v>
      </c>
      <c r="T69" s="42" t="s">
        <v>55</v>
      </c>
      <c r="W69" s="45">
        <v>1</v>
      </c>
      <c r="X69" s="1" t="s">
        <v>149</v>
      </c>
      <c r="Y69" s="1">
        <f>LEN(X69)</f>
        <v>257</v>
      </c>
      <c r="Z69" s="1"/>
      <c r="AA69" s="1" t="str">
        <f>MID(X69,216,3)</f>
        <v>002</v>
      </c>
    </row>
    <row r="70" spans="1:27" x14ac:dyDescent="0.3">
      <c r="A70" s="14" t="s">
        <v>126</v>
      </c>
      <c r="B70" s="12" t="s">
        <v>64</v>
      </c>
      <c r="C70" s="40" t="s">
        <v>49</v>
      </c>
      <c r="D70" s="5">
        <v>512300000</v>
      </c>
      <c r="E70" s="14"/>
      <c r="F70" s="5"/>
      <c r="G70" s="14" t="s">
        <v>89</v>
      </c>
      <c r="H70" t="s">
        <v>25</v>
      </c>
      <c r="K70" s="10" t="s">
        <v>51</v>
      </c>
      <c r="L70" s="68" t="s">
        <v>121</v>
      </c>
      <c r="M70" s="11" t="s">
        <v>52</v>
      </c>
      <c r="N70" s="14">
        <f>N69</f>
        <v>14</v>
      </c>
      <c r="O70" t="s">
        <v>53</v>
      </c>
      <c r="Q70" t="s">
        <v>54</v>
      </c>
      <c r="R70" s="12"/>
      <c r="S70" s="12" t="s">
        <v>63</v>
      </c>
      <c r="T70" s="40" t="s">
        <v>55</v>
      </c>
      <c r="W70" s="13" t="str">
        <f t="shared" si="3"/>
        <v xml:space="preserve">CMB05052019OD512300000                          EPC 05-2019                        COUVREG 05:01:00                              C7225,00             N14      EUR          E--                                        002A1                                     </v>
      </c>
      <c r="X70" t="s">
        <v>150</v>
      </c>
      <c r="Y70">
        <f t="shared" si="4"/>
        <v>257</v>
      </c>
      <c r="AA70" t="str">
        <f t="shared" si="5"/>
        <v>002</v>
      </c>
    </row>
    <row r="73" spans="1:27" x14ac:dyDescent="0.3">
      <c r="A73" s="32" t="s">
        <v>113</v>
      </c>
      <c r="B73" s="33" t="s">
        <v>114</v>
      </c>
    </row>
    <row r="74" spans="1:27" ht="15" thickBot="1" x14ac:dyDescent="0.35"/>
    <row r="75" spans="1:27" ht="15" thickBot="1" x14ac:dyDescent="0.35">
      <c r="A75" s="24" t="s">
        <v>122</v>
      </c>
    </row>
    <row r="76" spans="1:27" x14ac:dyDescent="0.3">
      <c r="A76" t="s">
        <v>183</v>
      </c>
    </row>
    <row r="77" spans="1:27" x14ac:dyDescent="0.3">
      <c r="A77" t="s">
        <v>259</v>
      </c>
    </row>
    <row r="78" spans="1:27" x14ac:dyDescent="0.3">
      <c r="A78" t="s">
        <v>132</v>
      </c>
    </row>
    <row r="79" spans="1:27" x14ac:dyDescent="0.3">
      <c r="A79" t="s">
        <v>133</v>
      </c>
    </row>
    <row r="80" spans="1:27" x14ac:dyDescent="0.3">
      <c r="A80" t="s">
        <v>134</v>
      </c>
    </row>
    <row r="81" spans="1:1" x14ac:dyDescent="0.3">
      <c r="A81" t="s">
        <v>184</v>
      </c>
    </row>
    <row r="82" spans="1:1" x14ac:dyDescent="0.3">
      <c r="A82" t="s">
        <v>185</v>
      </c>
    </row>
    <row r="83" spans="1:1" x14ac:dyDescent="0.3">
      <c r="A83" t="s">
        <v>135</v>
      </c>
    </row>
    <row r="84" spans="1:1" x14ac:dyDescent="0.3">
      <c r="A84" t="s">
        <v>186</v>
      </c>
    </row>
    <row r="85" spans="1:1" x14ac:dyDescent="0.3">
      <c r="A85" t="s">
        <v>136</v>
      </c>
    </row>
    <row r="86" spans="1:1" x14ac:dyDescent="0.3">
      <c r="A86" t="s">
        <v>187</v>
      </c>
    </row>
    <row r="87" spans="1:1" x14ac:dyDescent="0.3">
      <c r="A87" t="s">
        <v>260</v>
      </c>
    </row>
    <row r="88" spans="1:1" x14ac:dyDescent="0.3">
      <c r="A88" t="s">
        <v>137</v>
      </c>
    </row>
    <row r="89" spans="1:1" x14ac:dyDescent="0.3">
      <c r="A89" t="s">
        <v>138</v>
      </c>
    </row>
    <row r="90" spans="1:1" x14ac:dyDescent="0.3">
      <c r="A90" t="s">
        <v>139</v>
      </c>
    </row>
    <row r="91" spans="1:1" x14ac:dyDescent="0.3">
      <c r="A91" t="s">
        <v>140</v>
      </c>
    </row>
    <row r="92" spans="1:1" x14ac:dyDescent="0.3">
      <c r="A92" t="s">
        <v>182</v>
      </c>
    </row>
    <row r="93" spans="1:1" x14ac:dyDescent="0.3">
      <c r="A93" t="s">
        <v>188</v>
      </c>
    </row>
    <row r="94" spans="1:1" x14ac:dyDescent="0.3">
      <c r="A94" t="s">
        <v>141</v>
      </c>
    </row>
    <row r="95" spans="1:1" x14ac:dyDescent="0.3">
      <c r="A95" t="s">
        <v>142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310D679-6546-41EB-9B45-CCCDAD2A7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A55B55-ED1F-44D0-9717-6BC596BF8C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142B1C-6481-407E-820A-27E8CE9584D0}">
  <ds:schemaRefs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c1336d0e-b964-47d3-82b2-0f7f7db37e80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Versionning</vt:lpstr>
      <vt:lpstr>THIRE</vt:lpstr>
      <vt:lpstr>THITR2</vt:lpstr>
      <vt:lpstr>No_Piece_Exception</vt:lpstr>
      <vt:lpstr>TRANSAC_TEST_1701</vt:lpstr>
      <vt:lpstr>TRANSAC_TEST</vt:lpstr>
      <vt:lpstr>VIR_SORTANT_200205</vt:lpstr>
      <vt:lpstr>COMMISSIONS_1701</vt:lpstr>
      <vt:lpstr>TRA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Emilie POUGET</dc:creator>
  <cp:lastModifiedBy>Yassir ANOUAR</cp:lastModifiedBy>
  <cp:lastPrinted>2020-03-12T09:36:08Z</cp:lastPrinted>
  <dcterms:created xsi:type="dcterms:W3CDTF">2019-05-09T08:33:38Z</dcterms:created>
  <dcterms:modified xsi:type="dcterms:W3CDTF">2022-09-02T18:38:03Z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